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 codeName="{DD97A8EA-9A9A-E61F-A557-7D5A7D7259CE}"/>
  <workbookPr codeName="DieseArbeitsmappe"/>
  <mc:AlternateContent xmlns:mc="http://schemas.openxmlformats.org/markup-compatibility/2006">
    <mc:Choice Requires="x15">
      <x15ac:absPath xmlns:x15ac="http://schemas.microsoft.com/office/spreadsheetml/2010/11/ac" url="https://tvcrumstadt-my.sharepoint.com/personal/karstenb_tvcrumstadt_onmicrosoft_com/Documents/Dokumente/"/>
    </mc:Choice>
  </mc:AlternateContent>
  <xr:revisionPtr revIDLastSave="153" documentId="8_{A4FE2099-D83E-4084-933A-9306E8285CC5}" xr6:coauthVersionLast="47" xr6:coauthVersionMax="47" xr10:uidLastSave="{C81469F8-2722-4453-8C8A-F178194A2590}"/>
  <bookViews>
    <workbookView xWindow="-108" yWindow="-108" windowWidth="23256" windowHeight="12456" xr2:uid="{00000000-000D-0000-FFFF-FFFF00000000}"/>
  </bookViews>
  <sheets>
    <sheet name="Zeiten" sheetId="1" r:id="rId1"/>
    <sheet name="Abrechnung" sheetId="2" state="hidden" r:id="rId2"/>
  </sheets>
  <functionGroups builtInGroupCount="19"/>
  <definedNames>
    <definedName name="_xlnm.Print_Area" localSheetId="1">Abrechnung!$A$1:$S$59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9" i="1" l="1"/>
  <c r="B38" i="1"/>
  <c r="B37" i="1"/>
  <c r="B36" i="1"/>
  <c r="B35" i="1"/>
  <c r="B34" i="1"/>
  <c r="C34" i="1"/>
  <c r="B33" i="1"/>
  <c r="C33" i="1" s="1"/>
  <c r="B32" i="1"/>
  <c r="B31" i="1"/>
  <c r="B30" i="1"/>
  <c r="B29" i="1"/>
  <c r="C29" i="1" s="1"/>
  <c r="B28" i="1"/>
  <c r="B27" i="1"/>
  <c r="C27" i="1" s="1"/>
  <c r="B26" i="1"/>
  <c r="B25" i="1"/>
  <c r="B24" i="1"/>
  <c r="B23" i="1"/>
  <c r="B22" i="1"/>
  <c r="B21" i="1"/>
  <c r="E21" i="1" s="1"/>
  <c r="B20" i="1"/>
  <c r="E20" i="1" s="1"/>
  <c r="B19" i="1"/>
  <c r="E19" i="1" s="1"/>
  <c r="B18" i="1"/>
  <c r="E18" i="1" s="1"/>
  <c r="B17" i="1"/>
  <c r="E17" i="1" s="1"/>
  <c r="B16" i="1"/>
  <c r="E16" i="1" s="1"/>
  <c r="B15" i="1"/>
  <c r="D15" i="1" s="1"/>
  <c r="C39" i="1" l="1"/>
  <c r="D39" i="1"/>
  <c r="E39" i="1"/>
  <c r="C38" i="1"/>
  <c r="D38" i="1"/>
  <c r="E38" i="1"/>
  <c r="E35" i="1"/>
  <c r="C35" i="1"/>
  <c r="D35" i="1"/>
  <c r="C37" i="1"/>
  <c r="D37" i="1"/>
  <c r="E37" i="1"/>
  <c r="C36" i="1"/>
  <c r="D36" i="1"/>
  <c r="E36" i="1"/>
  <c r="D34" i="1"/>
  <c r="E34" i="1"/>
  <c r="D33" i="1"/>
  <c r="E33" i="1"/>
  <c r="C32" i="1"/>
  <c r="D32" i="1"/>
  <c r="E32" i="1"/>
  <c r="C31" i="1"/>
  <c r="D31" i="1"/>
  <c r="E31" i="1"/>
  <c r="E29" i="1"/>
  <c r="D29" i="1"/>
  <c r="C30" i="1"/>
  <c r="D30" i="1"/>
  <c r="E30" i="1"/>
  <c r="E28" i="1"/>
  <c r="C28" i="1"/>
  <c r="D28" i="1"/>
  <c r="D27" i="1"/>
  <c r="E27" i="1"/>
  <c r="C26" i="1"/>
  <c r="D26" i="1"/>
  <c r="E26" i="1"/>
  <c r="C25" i="1"/>
  <c r="D25" i="1"/>
  <c r="E25" i="1"/>
  <c r="C24" i="1"/>
  <c r="D24" i="1"/>
  <c r="E24" i="1"/>
  <c r="D22" i="1"/>
  <c r="E22" i="1"/>
  <c r="C22" i="1"/>
  <c r="D23" i="1"/>
  <c r="E23" i="1"/>
  <c r="C23" i="1"/>
  <c r="D21" i="1"/>
  <c r="C21" i="1"/>
  <c r="C20" i="1"/>
  <c r="D20" i="1"/>
  <c r="C19" i="1"/>
  <c r="D19" i="1"/>
  <c r="D18" i="1"/>
  <c r="C18" i="1"/>
  <c r="C17" i="1"/>
  <c r="D17" i="1"/>
  <c r="C16" i="1"/>
  <c r="D16" i="1"/>
  <c r="C15" i="1"/>
  <c r="E15" i="1"/>
  <c r="J18" i="2" l="1"/>
  <c r="C18" i="2"/>
  <c r="L7" i="2"/>
  <c r="L9" i="2"/>
  <c r="L11" i="2"/>
  <c r="C7" i="2"/>
  <c r="C9" i="2"/>
  <c r="C11" i="2"/>
  <c r="C15" i="2"/>
  <c r="C13" i="2"/>
  <c r="K21" i="2"/>
  <c r="L30" i="2"/>
  <c r="L29" i="2"/>
  <c r="L28" i="2"/>
  <c r="L27" i="2"/>
  <c r="G30" i="2"/>
  <c r="G29" i="2"/>
  <c r="G28" i="2"/>
  <c r="B29" i="2"/>
  <c r="B28" i="2"/>
  <c r="M37" i="2"/>
  <c r="M36" i="2"/>
  <c r="M35" i="2"/>
  <c r="M34" i="2"/>
  <c r="M33" i="2"/>
  <c r="M32" i="2"/>
  <c r="M31" i="2"/>
  <c r="H37" i="2"/>
  <c r="H36" i="2"/>
  <c r="H35" i="2"/>
  <c r="H34" i="2"/>
  <c r="H33" i="2"/>
  <c r="C30" i="2"/>
  <c r="C31" i="2"/>
  <c r="C32" i="2"/>
  <c r="C33" i="2"/>
  <c r="C34" i="2"/>
  <c r="C35" i="2"/>
  <c r="C36" i="2"/>
  <c r="C37" i="2"/>
  <c r="L37" i="2"/>
  <c r="L36" i="2"/>
  <c r="L35" i="2"/>
  <c r="L34" i="2"/>
  <c r="L33" i="2"/>
  <c r="L32" i="2"/>
  <c r="L31" i="2"/>
  <c r="G37" i="2"/>
  <c r="G36" i="2"/>
  <c r="G35" i="2"/>
  <c r="G34" i="2"/>
  <c r="G33" i="2"/>
  <c r="B30" i="2"/>
  <c r="B31" i="2"/>
  <c r="B32" i="2"/>
  <c r="B33" i="2"/>
  <c r="B34" i="2"/>
  <c r="B35" i="2"/>
  <c r="B36" i="2"/>
  <c r="B37" i="2"/>
  <c r="N31" i="2"/>
  <c r="N32" i="2"/>
  <c r="N33" i="2"/>
  <c r="N34" i="2"/>
  <c r="N35" i="2"/>
  <c r="N36" i="2"/>
  <c r="N37" i="2"/>
  <c r="I33" i="2"/>
  <c r="I34" i="2"/>
  <c r="I35" i="2"/>
  <c r="I36" i="2"/>
  <c r="I37" i="2"/>
  <c r="D30" i="2"/>
  <c r="D31" i="2"/>
  <c r="D32" i="2"/>
  <c r="D33" i="2"/>
  <c r="D34" i="2"/>
  <c r="D35" i="2"/>
  <c r="D36" i="2"/>
  <c r="D37" i="2"/>
  <c r="G27" i="2" l="1"/>
  <c r="M29" i="2"/>
  <c r="N28" i="2"/>
  <c r="M28" i="2"/>
  <c r="N27" i="2"/>
  <c r="M27" i="2"/>
  <c r="N26" i="2"/>
  <c r="G31" i="2"/>
  <c r="I30" i="2"/>
  <c r="H30" i="2"/>
  <c r="I29" i="2"/>
  <c r="H29" i="2"/>
  <c r="I28" i="2"/>
  <c r="H28" i="2"/>
  <c r="H27" i="2"/>
  <c r="G26" i="2"/>
  <c r="D29" i="2"/>
  <c r="C29" i="2"/>
  <c r="D28" i="2"/>
  <c r="C28" i="2"/>
  <c r="D27" i="2"/>
  <c r="C27" i="2"/>
  <c r="G32" i="2"/>
  <c r="N30" i="2"/>
  <c r="M30" i="2"/>
  <c r="N29" i="2"/>
  <c r="N25" i="2"/>
  <c r="L26" i="2"/>
  <c r="L24" i="2"/>
  <c r="B27" i="2"/>
  <c r="B26" i="2"/>
  <c r="B24" i="2"/>
  <c r="L25" i="2"/>
  <c r="G24" i="2"/>
  <c r="M26" i="2"/>
  <c r="G25" i="2"/>
  <c r="I27" i="2" l="1"/>
  <c r="I26" i="2"/>
  <c r="I31" i="2"/>
  <c r="I32" i="2"/>
  <c r="H31" i="2"/>
  <c r="H32" i="2"/>
  <c r="M25" i="2"/>
  <c r="C25" i="2"/>
  <c r="H25" i="2"/>
  <c r="M24" i="2"/>
  <c r="N24" i="2"/>
  <c r="N38" i="2" s="1"/>
  <c r="H26" i="2"/>
  <c r="I25" i="2"/>
  <c r="H24" i="2"/>
  <c r="I24" i="2"/>
  <c r="D25" i="2"/>
  <c r="C26" i="2"/>
  <c r="D26" i="2"/>
  <c r="B25" i="2"/>
  <c r="C24" i="2"/>
  <c r="D24" i="2"/>
  <c r="F21" i="2"/>
  <c r="A21" i="2"/>
  <c r="B46" i="2"/>
  <c r="A3" i="2"/>
  <c r="A13" i="1"/>
  <c r="I38" i="2" l="1"/>
  <c r="D38" i="2" l="1"/>
  <c r="P38" i="2" s="1"/>
</calcChain>
</file>

<file path=xl/sharedStrings.xml><?xml version="1.0" encoding="utf-8"?>
<sst xmlns="http://schemas.openxmlformats.org/spreadsheetml/2006/main" count="98" uniqueCount="61">
  <si>
    <t xml:space="preserve">Datum </t>
  </si>
  <si>
    <t xml:space="preserve">Wochentag </t>
  </si>
  <si>
    <t>Stunden</t>
  </si>
  <si>
    <t>anwesend?</t>
  </si>
  <si>
    <t>Montag</t>
  </si>
  <si>
    <t>Dienstag</t>
  </si>
  <si>
    <t>Mittwoch</t>
  </si>
  <si>
    <t>Donnerstag</t>
  </si>
  <si>
    <t>Freitag</t>
  </si>
  <si>
    <t>Samstag</t>
  </si>
  <si>
    <t>Sonntag</t>
  </si>
  <si>
    <t>Trainingszeiten</t>
  </si>
  <si>
    <t xml:space="preserve">Erstellen für Quartal </t>
  </si>
  <si>
    <t>Jahr</t>
  </si>
  <si>
    <t>Tag</t>
  </si>
  <si>
    <t>Turnverein 1903 Crumstadt e.V.</t>
  </si>
  <si>
    <t>Bankverbindung</t>
  </si>
  <si>
    <t>ÜL/Helfer:</t>
  </si>
  <si>
    <t>IBAN:</t>
  </si>
  <si>
    <t>Straße:</t>
  </si>
  <si>
    <t>Bank:</t>
  </si>
  <si>
    <t>PLZ/Ort:</t>
  </si>
  <si>
    <t>64560 Riedstadt</t>
  </si>
  <si>
    <t>Konto/BLZ:</t>
  </si>
  <si>
    <t>Tel.:</t>
  </si>
  <si>
    <t>eMail:</t>
  </si>
  <si>
    <t>Abteilung:</t>
  </si>
  <si>
    <t>Gruppe:</t>
  </si>
  <si>
    <t>F-Jugend</t>
  </si>
  <si>
    <t>Abrechnungsmonate:</t>
  </si>
  <si>
    <t>Uhrzeit</t>
  </si>
  <si>
    <t>Std.</t>
  </si>
  <si>
    <t>von</t>
  </si>
  <si>
    <t>bis</t>
  </si>
  <si>
    <t>Bitte ankreuzen</t>
  </si>
  <si>
    <t>Summe</t>
  </si>
  <si>
    <t>+</t>
  </si>
  <si>
    <t>=</t>
  </si>
  <si>
    <t>Erklärung</t>
  </si>
  <si>
    <t>Zur Berücksichtigung der steuerfreien Aufwandsentschädigung nach § 3 Nr. 26 EstG.</t>
  </si>
  <si>
    <t>Datum:</t>
  </si>
  <si>
    <t>Unterschrift:</t>
  </si>
  <si>
    <t>Nicht vom Übungsleiter auszufüllen!</t>
  </si>
  <si>
    <t xml:space="preserve"> Eingang:</t>
  </si>
  <si>
    <t>X</t>
  </si>
  <si>
    <t xml:space="preserve"> Abt. Ltr.(in)</t>
  </si>
  <si>
    <t xml:space="preserve">  Datum</t>
  </si>
  <si>
    <t>Unterschrift</t>
  </si>
  <si>
    <t xml:space="preserve"> Stunden</t>
  </si>
  <si>
    <t>EUR pro Std.</t>
  </si>
  <si>
    <t>EUR</t>
  </si>
  <si>
    <t xml:space="preserve"> Vorstand</t>
  </si>
  <si>
    <t xml:space="preserve"> Sonstige Auslagen, siehe Beleg:  </t>
  </si>
  <si>
    <t xml:space="preserve"> Anweisung:</t>
  </si>
  <si>
    <t xml:space="preserve"> Gesamtvergütung: EUR</t>
  </si>
  <si>
    <t>Fussball</t>
  </si>
  <si>
    <t xml:space="preserve"> </t>
  </si>
  <si>
    <t>Bitte auswählen</t>
  </si>
  <si>
    <t>Max Mustermann</t>
  </si>
  <si>
    <t>Musterstr. 8</t>
  </si>
  <si>
    <r>
      <t xml:space="preserve">Ich erkläre hiermit, dass die Steuerbefreiung nicht bereits bei einem anderen Dienst- oder Auftragsverhältnis berücksichtigt worden ist oder berücksichtigt wird. Es ist mir bekannt, dass mir die steuerfreie Aufwandsentschädigung in Höhe von max. </t>
    </r>
    <r>
      <rPr>
        <b/>
        <sz val="11"/>
        <color theme="1"/>
        <rFont val="Arial"/>
        <family val="2"/>
      </rPr>
      <t>3.300,00 EUR</t>
    </r>
    <r>
      <rPr>
        <sz val="11"/>
        <color theme="1"/>
        <rFont val="Arial"/>
        <family val="2"/>
      </rPr>
      <t xml:space="preserve"> für alle Tätigkeiten insgesamt nur einmal jährlich zusteht. 
Eine evtl. Änderung werde ich dem Vorstand sofort schriftlich mitteilen.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</si>
</sst>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0.00\ &quot;Std.&quot;"/>
    <numFmt numFmtId="166" formatCode="mmmm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2"/>
      <color theme="1"/>
      <name val="Arial"/>
      <family val="2"/>
    </font>
    <font>
      <sz val="11"/>
      <color theme="1"/>
      <name val="Arial"/>
      <family val="2"/>
    </font>
    <font>
      <b/>
      <sz val="20"/>
      <color theme="1"/>
      <name val="Arial"/>
      <family val="2"/>
    </font>
    <font>
      <sz val="12"/>
      <color theme="1"/>
      <name val="Arial"/>
      <family val="2"/>
    </font>
    <font>
      <u/>
      <sz val="12"/>
      <color theme="1"/>
      <name val="Arial"/>
      <family val="2"/>
    </font>
    <font>
      <b/>
      <sz val="12"/>
      <color theme="1"/>
      <name val="Arial"/>
      <family val="2"/>
    </font>
    <font>
      <sz val="14"/>
      <color theme="1"/>
      <name val="Arial"/>
      <family val="2"/>
    </font>
    <font>
      <b/>
      <sz val="12"/>
      <color rgb="FF000000"/>
      <name val="Arial"/>
      <family val="2"/>
    </font>
    <font>
      <sz val="14"/>
      <color rgb="FF000000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7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2"/>
      <color rgb="FF000000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0" xfId="0" applyFont="1" applyAlignment="1">
      <alignment horizontal="center"/>
    </xf>
    <xf numFmtId="14" fontId="0" fillId="0" borderId="0" xfId="0" applyNumberForma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4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6" fillId="0" borderId="0" xfId="0" applyFont="1" applyAlignment="1">
      <alignment horizontal="left"/>
    </xf>
    <xf numFmtId="0" fontId="9" fillId="0" borderId="8" xfId="0" applyFont="1" applyBorder="1"/>
    <xf numFmtId="0" fontId="9" fillId="0" borderId="0" xfId="0" applyFont="1" applyAlignment="1">
      <alignment horizontal="left"/>
    </xf>
    <xf numFmtId="0" fontId="10" fillId="0" borderId="0" xfId="0" applyFont="1"/>
    <xf numFmtId="0" fontId="12" fillId="0" borderId="0" xfId="0" applyFont="1" applyAlignment="1">
      <alignment horizontal="right" vertical="top" wrapText="1"/>
    </xf>
    <xf numFmtId="0" fontId="10" fillId="2" borderId="12" xfId="0" applyFont="1" applyFill="1" applyBorder="1" applyAlignment="1">
      <alignment horizontal="center" wrapText="1"/>
    </xf>
    <xf numFmtId="0" fontId="13" fillId="0" borderId="0" xfId="0" applyFont="1" applyAlignment="1">
      <alignment horizontal="center" wrapText="1"/>
    </xf>
    <xf numFmtId="0" fontId="14" fillId="2" borderId="12" xfId="0" applyFont="1" applyFill="1" applyBorder="1" applyAlignment="1">
      <alignment horizontal="center" wrapText="1"/>
    </xf>
    <xf numFmtId="0" fontId="15" fillId="0" borderId="0" xfId="0" applyFont="1"/>
    <xf numFmtId="0" fontId="14" fillId="0" borderId="0" xfId="0" applyFont="1" applyAlignment="1">
      <alignment horizontal="center" wrapText="1"/>
    </xf>
    <xf numFmtId="164" fontId="12" fillId="0" borderId="12" xfId="0" applyNumberFormat="1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0" xfId="0" applyFont="1"/>
    <xf numFmtId="0" fontId="12" fillId="0" borderId="0" xfId="0" applyFont="1" applyAlignment="1">
      <alignment vertical="top" wrapText="1"/>
    </xf>
    <xf numFmtId="0" fontId="16" fillId="0" borderId="0" xfId="0" applyFont="1"/>
    <xf numFmtId="0" fontId="8" fillId="0" borderId="0" xfId="0" applyFont="1" applyAlignment="1">
      <alignment horizontal="center"/>
    </xf>
    <xf numFmtId="0" fontId="17" fillId="0" borderId="0" xfId="0" applyFont="1" applyAlignment="1">
      <alignment horizontal="right" vertical="center" wrapText="1"/>
    </xf>
    <xf numFmtId="0" fontId="6" fillId="0" borderId="0" xfId="0" applyFont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9" fillId="0" borderId="0" xfId="0" applyFont="1"/>
    <xf numFmtId="0" fontId="6" fillId="0" borderId="8" xfId="0" applyFont="1" applyBorder="1"/>
    <xf numFmtId="0" fontId="4" fillId="0" borderId="8" xfId="0" applyFont="1" applyBorder="1"/>
    <xf numFmtId="0" fontId="20" fillId="0" borderId="0" xfId="0" applyFont="1"/>
    <xf numFmtId="0" fontId="4" fillId="0" borderId="17" xfId="0" applyFont="1" applyBorder="1"/>
    <xf numFmtId="0" fontId="4" fillId="0" borderId="13" xfId="0" applyFont="1" applyBorder="1"/>
    <xf numFmtId="0" fontId="4" fillId="0" borderId="18" xfId="0" applyFont="1" applyBorder="1"/>
    <xf numFmtId="0" fontId="15" fillId="0" borderId="17" xfId="0" applyFont="1" applyBorder="1"/>
    <xf numFmtId="0" fontId="18" fillId="0" borderId="19" xfId="0" applyFont="1" applyBorder="1"/>
    <xf numFmtId="0" fontId="4" fillId="0" borderId="20" xfId="0" applyFont="1" applyBorder="1"/>
    <xf numFmtId="0" fontId="21" fillId="0" borderId="19" xfId="0" applyFont="1" applyBorder="1"/>
    <xf numFmtId="0" fontId="18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0" fontId="4" fillId="0" borderId="19" xfId="0" applyFont="1" applyBorder="1"/>
    <xf numFmtId="0" fontId="21" fillId="0" borderId="0" xfId="0" applyFont="1"/>
    <xf numFmtId="0" fontId="15" fillId="0" borderId="19" xfId="0" applyFont="1" applyBorder="1"/>
    <xf numFmtId="0" fontId="16" fillId="0" borderId="21" xfId="0" applyFont="1" applyBorder="1"/>
    <xf numFmtId="0" fontId="21" fillId="0" borderId="8" xfId="0" applyFont="1" applyBorder="1"/>
    <xf numFmtId="0" fontId="4" fillId="0" borderId="22" xfId="0" applyFont="1" applyBorder="1"/>
    <xf numFmtId="0" fontId="18" fillId="0" borderId="23" xfId="0" applyFont="1" applyBorder="1"/>
    <xf numFmtId="0" fontId="4" fillId="0" borderId="24" xfId="0" applyFont="1" applyBorder="1"/>
    <xf numFmtId="0" fontId="4" fillId="0" borderId="25" xfId="0" applyFont="1" applyBorder="1"/>
    <xf numFmtId="0" fontId="4" fillId="0" borderId="21" xfId="0" applyFont="1" applyBorder="1"/>
    <xf numFmtId="0" fontId="21" fillId="0" borderId="21" xfId="0" applyFont="1" applyBorder="1"/>
    <xf numFmtId="0" fontId="0" fillId="0" borderId="2" xfId="0" applyBorder="1"/>
    <xf numFmtId="0" fontId="0" fillId="0" borderId="4" xfId="0" applyBorder="1"/>
    <xf numFmtId="0" fontId="0" fillId="0" borderId="6" xfId="0" applyBorder="1"/>
    <xf numFmtId="0" fontId="1" fillId="0" borderId="1" xfId="0" applyFont="1" applyBorder="1"/>
    <xf numFmtId="0" fontId="1" fillId="0" borderId="3" xfId="0" applyFont="1" applyBorder="1"/>
    <xf numFmtId="0" fontId="1" fillId="0" borderId="5" xfId="0" applyFont="1" applyBorder="1"/>
    <xf numFmtId="0" fontId="1" fillId="0" borderId="32" xfId="0" applyFont="1" applyBorder="1"/>
    <xf numFmtId="0" fontId="0" fillId="0" borderId="33" xfId="0" applyBorder="1"/>
    <xf numFmtId="0" fontId="4" fillId="0" borderId="26" xfId="0" applyFont="1" applyBorder="1"/>
    <xf numFmtId="0" fontId="15" fillId="0" borderId="34" xfId="0" applyFont="1" applyBorder="1"/>
    <xf numFmtId="0" fontId="4" fillId="0" borderId="27" xfId="0" applyFont="1" applyBorder="1"/>
    <xf numFmtId="0" fontId="4" fillId="0" borderId="28" xfId="0" applyFont="1" applyBorder="1"/>
    <xf numFmtId="0" fontId="4" fillId="0" borderId="29" xfId="0" applyFont="1" applyBorder="1"/>
    <xf numFmtId="0" fontId="4" fillId="0" borderId="30" xfId="0" applyFont="1" applyBorder="1"/>
    <xf numFmtId="0" fontId="12" fillId="0" borderId="35" xfId="0" applyFont="1" applyBorder="1"/>
    <xf numFmtId="0" fontId="4" fillId="0" borderId="31" xfId="0" applyFont="1" applyBorder="1"/>
    <xf numFmtId="0" fontId="0" fillId="0" borderId="35" xfId="0" applyBorder="1"/>
    <xf numFmtId="0" fontId="0" fillId="0" borderId="35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164" fontId="0" fillId="0" borderId="41" xfId="0" applyNumberFormat="1" applyBorder="1" applyAlignment="1">
      <alignment horizontal="center"/>
    </xf>
    <xf numFmtId="164" fontId="0" fillId="0" borderId="42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0" fontId="10" fillId="0" borderId="13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2" borderId="9" xfId="0" applyFont="1" applyFill="1" applyBorder="1" applyAlignment="1">
      <alignment wrapText="1"/>
    </xf>
    <xf numFmtId="0" fontId="14" fillId="2" borderId="9" xfId="0" applyFont="1" applyFill="1" applyBorder="1" applyAlignment="1">
      <alignment wrapText="1"/>
    </xf>
    <xf numFmtId="14" fontId="12" fillId="0" borderId="12" xfId="0" applyNumberFormat="1" applyFont="1" applyBorder="1" applyAlignment="1">
      <alignment vertical="center" wrapText="1"/>
    </xf>
    <xf numFmtId="14" fontId="12" fillId="0" borderId="9" xfId="0" applyNumberFormat="1" applyFont="1" applyBorder="1" applyAlignment="1">
      <alignment vertical="center" wrapText="1"/>
    </xf>
    <xf numFmtId="0" fontId="1" fillId="0" borderId="0" xfId="0" applyFont="1" applyAlignment="1">
      <alignment horizontal="left"/>
    </xf>
    <xf numFmtId="0" fontId="0" fillId="0" borderId="4" xfId="0" applyBorder="1" applyAlignment="1">
      <alignment horizontal="left"/>
    </xf>
    <xf numFmtId="0" fontId="0" fillId="0" borderId="6" xfId="0" applyBorder="1" applyAlignment="1">
      <alignment horizontal="left"/>
    </xf>
    <xf numFmtId="164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2" fillId="0" borderId="40" xfId="0" applyFont="1" applyBorder="1" applyAlignment="1">
      <alignment horizontal="center"/>
    </xf>
    <xf numFmtId="166" fontId="11" fillId="0" borderId="9" xfId="0" applyNumberFormat="1" applyFont="1" applyBorder="1" applyAlignment="1">
      <alignment horizontal="center" vertical="top" wrapText="1"/>
    </xf>
    <xf numFmtId="166" fontId="11" fillId="0" borderId="10" xfId="0" applyNumberFormat="1" applyFont="1" applyBorder="1" applyAlignment="1">
      <alignment horizontal="center" vertical="top" wrapText="1"/>
    </xf>
    <xf numFmtId="166" fontId="11" fillId="0" borderId="11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8" xfId="0" applyFont="1" applyBorder="1" applyAlignment="1">
      <alignment horizontal="left"/>
    </xf>
    <xf numFmtId="0" fontId="4" fillId="0" borderId="0" xfId="0" applyFont="1" applyAlignment="1">
      <alignment horizontal="left" vertical="top" wrapText="1"/>
    </xf>
    <xf numFmtId="14" fontId="9" fillId="0" borderId="0" xfId="0" applyNumberFormat="1" applyFont="1" applyAlignment="1">
      <alignment horizontal="left"/>
    </xf>
    <xf numFmtId="0" fontId="13" fillId="0" borderId="0" xfId="0" applyFont="1" applyAlignment="1">
      <alignment horizontal="center" wrapText="1"/>
    </xf>
    <xf numFmtId="0" fontId="10" fillId="2" borderId="12" xfId="0" applyFont="1" applyFill="1" applyBorder="1" applyAlignment="1">
      <alignment horizontal="center" wrapText="1"/>
    </xf>
    <xf numFmtId="165" fontId="8" fillId="0" borderId="15" xfId="0" applyNumberFormat="1" applyFont="1" applyBorder="1" applyAlignment="1">
      <alignment horizontal="center" vertical="center"/>
    </xf>
    <xf numFmtId="165" fontId="8" fillId="0" borderId="16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/>
    </xf>
  </cellXfs>
  <cellStyles count="1">
    <cellStyle name="Standard" xfId="0" builtinId="0"/>
  </cellStyles>
  <dxfs count="6"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64" formatCode="h:mm;@"/>
      <alignment horizontal="center" vertical="bottom" textRotation="0" wrapText="0" indent="0" justifyLastLine="0" shrinkToFit="0" readingOrder="0"/>
    </dxf>
    <dxf>
      <numFmt numFmtId="164" formatCode="h:mm;@"/>
      <alignment horizontal="center" vertical="bottom" textRotation="0" wrapText="0" indent="0" justifyLastLine="0" shrinkToFit="0" readingOrder="0"/>
    </dxf>
    <dxf>
      <numFmt numFmtId="19" formatCode="dd/mm/yyyy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5.emf"/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295276</xdr:colOff>
      <xdr:row>1</xdr:row>
      <xdr:rowOff>57150</xdr:rowOff>
    </xdr:from>
    <xdr:to>
      <xdr:col>20</xdr:col>
      <xdr:colOff>9525</xdr:colOff>
      <xdr:row>10</xdr:row>
      <xdr:rowOff>104775</xdr:rowOff>
    </xdr:to>
    <xdr:sp macro="" textlink="">
      <xdr:nvSpPr>
        <xdr:cNvPr id="3" name="Textfeld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3887451" y="257175"/>
          <a:ext cx="3914774" cy="186690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de-DE" sz="1100"/>
            <a:t>1. Eigene Daten oben</a:t>
          </a:r>
          <a:r>
            <a:rPr lang="de-DE" sz="1100" baseline="0"/>
            <a:t> eintragen</a:t>
          </a:r>
        </a:p>
        <a:p>
          <a:r>
            <a:rPr lang="de-DE" sz="1100" baseline="0"/>
            <a:t>2. Klicken auf "Liste erstellen"</a:t>
          </a:r>
        </a:p>
        <a:p>
          <a:r>
            <a:rPr lang="de-DE" sz="1100" baseline="0"/>
            <a:t>3. Es wird eine Liste mit allen Trainingsterminen für das Quartal erstellt</a:t>
          </a:r>
        </a:p>
        <a:p>
          <a:r>
            <a:rPr lang="de-DE" sz="1100" baseline="0"/>
            <a:t>4. In Spalte F "anwesend?" mit "x" makieren ob man an diesem Tag anwesend war.</a:t>
          </a:r>
        </a:p>
        <a:p>
          <a:r>
            <a:rPr lang="de-DE" sz="1100" baseline="0"/>
            <a:t>5. Klicken auf "Abrechnung erstellen"</a:t>
          </a:r>
        </a:p>
        <a:p>
          <a:r>
            <a:rPr lang="de-DE" sz="1100" baseline="0"/>
            <a:t>6. Es wird in einem neuen Reiter die Abrechnung des Quartals erstellt. </a:t>
          </a:r>
          <a:endParaRPr lang="de-DE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15240</xdr:colOff>
          <xdr:row>4</xdr:row>
          <xdr:rowOff>53340</xdr:rowOff>
        </xdr:from>
        <xdr:to>
          <xdr:col>6</xdr:col>
          <xdr:colOff>670560</xdr:colOff>
          <xdr:row>7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Liste erstellen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7620</xdr:colOff>
          <xdr:row>7</xdr:row>
          <xdr:rowOff>99060</xdr:rowOff>
        </xdr:from>
        <xdr:to>
          <xdr:col>6</xdr:col>
          <xdr:colOff>670560</xdr:colOff>
          <xdr:row>10</xdr:row>
          <xdr:rowOff>60960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Abrechnung erstellen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60960</xdr:colOff>
          <xdr:row>2</xdr:row>
          <xdr:rowOff>121920</xdr:rowOff>
        </xdr:from>
        <xdr:to>
          <xdr:col>13</xdr:col>
          <xdr:colOff>7620</xdr:colOff>
          <xdr:row>4</xdr:row>
          <xdr:rowOff>30480</xdr:rowOff>
        </xdr:to>
        <xdr:sp macro="" textlink="">
          <xdr:nvSpPr>
            <xdr:cNvPr id="1030" name="OptionButton1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60960</xdr:colOff>
          <xdr:row>4</xdr:row>
          <xdr:rowOff>83820</xdr:rowOff>
        </xdr:from>
        <xdr:to>
          <xdr:col>12</xdr:col>
          <xdr:colOff>662940</xdr:colOff>
          <xdr:row>5</xdr:row>
          <xdr:rowOff>121920</xdr:rowOff>
        </xdr:to>
        <xdr:sp macro="" textlink="">
          <xdr:nvSpPr>
            <xdr:cNvPr id="1032" name="OptionButton2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68580</xdr:colOff>
          <xdr:row>6</xdr:row>
          <xdr:rowOff>7620</xdr:rowOff>
        </xdr:from>
        <xdr:to>
          <xdr:col>12</xdr:col>
          <xdr:colOff>1120140</xdr:colOff>
          <xdr:row>7</xdr:row>
          <xdr:rowOff>137160</xdr:rowOff>
        </xdr:to>
        <xdr:sp macro="" textlink="">
          <xdr:nvSpPr>
            <xdr:cNvPr id="1033" name="OptionButton3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66675</xdr:colOff>
      <xdr:row>52</xdr:row>
      <xdr:rowOff>0</xdr:rowOff>
    </xdr:from>
    <xdr:to>
      <xdr:col>10</xdr:col>
      <xdr:colOff>285750</xdr:colOff>
      <xdr:row>52</xdr:row>
      <xdr:rowOff>1588</xdr:rowOff>
    </xdr:to>
    <xdr:cxnSp macro="">
      <xdr:nvCxnSpPr>
        <xdr:cNvPr id="2" name="Gerade Verbindung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3676650" y="11039475"/>
          <a:ext cx="7810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51</xdr:row>
      <xdr:rowOff>190500</xdr:rowOff>
    </xdr:from>
    <xdr:to>
      <xdr:col>12</xdr:col>
      <xdr:colOff>323850</xdr:colOff>
      <xdr:row>51</xdr:row>
      <xdr:rowOff>192088</xdr:rowOff>
    </xdr:to>
    <xdr:cxnSp macro="">
      <xdr:nvCxnSpPr>
        <xdr:cNvPr id="3" name="Gerade Verbindung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4581525" y="11020425"/>
          <a:ext cx="10572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180975</xdr:colOff>
      <xdr:row>51</xdr:row>
      <xdr:rowOff>180976</xdr:rowOff>
    </xdr:from>
    <xdr:to>
      <xdr:col>16</xdr:col>
      <xdr:colOff>289035</xdr:colOff>
      <xdr:row>51</xdr:row>
      <xdr:rowOff>180976</xdr:rowOff>
    </xdr:to>
    <xdr:cxnSp macro="">
      <xdr:nvCxnSpPr>
        <xdr:cNvPr id="4" name="Gerade Verbindung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>
          <a:off x="5876925" y="11010901"/>
          <a:ext cx="115581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46</xdr:row>
      <xdr:rowOff>0</xdr:rowOff>
    </xdr:from>
    <xdr:to>
      <xdr:col>4</xdr:col>
      <xdr:colOff>8283</xdr:colOff>
      <xdr:row>46</xdr:row>
      <xdr:rowOff>1588</xdr:rowOff>
    </xdr:to>
    <xdr:cxnSp macro="">
      <xdr:nvCxnSpPr>
        <xdr:cNvPr id="5" name="Gerade Verbindung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>
          <a:off x="496957" y="9934575"/>
          <a:ext cx="141632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107675</xdr:colOff>
      <xdr:row>52</xdr:row>
      <xdr:rowOff>8283</xdr:rowOff>
    </xdr:from>
    <xdr:to>
      <xdr:col>3</xdr:col>
      <xdr:colOff>127968</xdr:colOff>
      <xdr:row>52</xdr:row>
      <xdr:rowOff>9871</xdr:rowOff>
    </xdr:to>
    <xdr:cxnSp macro="">
      <xdr:nvCxnSpPr>
        <xdr:cNvPr id="6" name="Gerade Verbindung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>
          <a:off x="869675" y="11047758"/>
          <a:ext cx="782293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94423</xdr:colOff>
      <xdr:row>55</xdr:row>
      <xdr:rowOff>3312</xdr:rowOff>
    </xdr:from>
    <xdr:to>
      <xdr:col>3</xdr:col>
      <xdr:colOff>114716</xdr:colOff>
      <xdr:row>55</xdr:row>
      <xdr:rowOff>4900</xdr:rowOff>
    </xdr:to>
    <xdr:cxnSp macro="">
      <xdr:nvCxnSpPr>
        <xdr:cNvPr id="7" name="Gerade Verbindung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CxnSpPr/>
      </xdr:nvCxnSpPr>
      <xdr:spPr>
        <a:xfrm>
          <a:off x="856423" y="11671437"/>
          <a:ext cx="782293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97734</xdr:colOff>
      <xdr:row>57</xdr:row>
      <xdr:rowOff>188842</xdr:rowOff>
    </xdr:from>
    <xdr:to>
      <xdr:col>3</xdr:col>
      <xdr:colOff>118027</xdr:colOff>
      <xdr:row>57</xdr:row>
      <xdr:rowOff>190430</xdr:rowOff>
    </xdr:to>
    <xdr:cxnSp macro="">
      <xdr:nvCxnSpPr>
        <xdr:cNvPr id="8" name="Gerade Verbindung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CxnSpPr/>
      </xdr:nvCxnSpPr>
      <xdr:spPr>
        <a:xfrm>
          <a:off x="859734" y="12276067"/>
          <a:ext cx="782293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</xdr:colOff>
          <xdr:row>23</xdr:row>
          <xdr:rowOff>99060</xdr:rowOff>
        </xdr:from>
        <xdr:to>
          <xdr:col>17</xdr:col>
          <xdr:colOff>251460</xdr:colOff>
          <xdr:row>25</xdr:row>
          <xdr:rowOff>0</xdr:rowOff>
        </xdr:to>
        <xdr:sp macro="" textlink="">
          <xdr:nvSpPr>
            <xdr:cNvPr id="2052" name="CheckBox1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</xdr:colOff>
          <xdr:row>25</xdr:row>
          <xdr:rowOff>22860</xdr:rowOff>
        </xdr:from>
        <xdr:to>
          <xdr:col>19</xdr:col>
          <xdr:colOff>99060</xdr:colOff>
          <xdr:row>26</xdr:row>
          <xdr:rowOff>114300</xdr:rowOff>
        </xdr:to>
        <xdr:sp macro="" textlink="">
          <xdr:nvSpPr>
            <xdr:cNvPr id="2056" name="CheckBox2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15240</xdr:colOff>
          <xdr:row>26</xdr:row>
          <xdr:rowOff>91440</xdr:rowOff>
        </xdr:from>
        <xdr:to>
          <xdr:col>17</xdr:col>
          <xdr:colOff>251460</xdr:colOff>
          <xdr:row>27</xdr:row>
          <xdr:rowOff>175260</xdr:rowOff>
        </xdr:to>
        <xdr:sp macro="" textlink="">
          <xdr:nvSpPr>
            <xdr:cNvPr id="2057" name="CheckBox3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_Zeiten" displayName="Tab_Zeiten" ref="A14:F39" totalsRowShown="0" headerRowDxfId="5">
  <autoFilter ref="A14:F39" xr:uid="{00000000-0009-0000-0100-000001000000}"/>
  <tableColumns count="6">
    <tableColumn id="1" xr3:uid="{00000000-0010-0000-0000-000001000000}" name="Datum " dataDxfId="4"/>
    <tableColumn id="2" xr3:uid="{00000000-0010-0000-0000-000002000000}" name="Wochentag ">
      <calculatedColumnFormula>TEXT(Tab_Zeiten[[#This Row],[Datum ]],"TTTT")</calculatedColumnFormula>
    </tableColumn>
    <tableColumn id="6" xr3:uid="{00000000-0010-0000-0000-000006000000}" name="von" dataDxfId="3">
      <calculatedColumnFormula>VLOOKUP(Tab_Zeiten[[#This Row],[Wochentag ]],$A$4:$D$10,3,)</calculatedColumnFormula>
    </tableColumn>
    <tableColumn id="5" xr3:uid="{00000000-0010-0000-0000-000005000000}" name="bis" dataDxfId="2">
      <calculatedColumnFormula>VLOOKUP(Tab_Zeiten[[#This Row],[Wochentag ]],$A$4:$D$10,4,)</calculatedColumnFormula>
    </tableColumn>
    <tableColumn id="3" xr3:uid="{00000000-0010-0000-0000-000003000000}" name="Stunden" dataDxfId="1">
      <calculatedColumnFormula>VLOOKUP(Tab_Zeiten[[#This Row],[Wochentag ]],$A$4:$B$10,2,)</calculatedColumnFormula>
    </tableColumn>
    <tableColumn id="4" xr3:uid="{00000000-0010-0000-0000-000004000000}" name="anwesend?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5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5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Relationship Id="rId9" Type="http://schemas.openxmlformats.org/officeDocument/2006/relationships/image" Target="../media/image6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Y39"/>
  <sheetViews>
    <sheetView showGridLines="0" tabSelected="1" workbookViewId="0">
      <selection activeCell="A41" sqref="A41"/>
    </sheetView>
  </sheetViews>
  <sheetFormatPr baseColWidth="10" defaultRowHeight="14.4" x14ac:dyDescent="0.3"/>
  <cols>
    <col min="2" max="4" width="14" customWidth="1"/>
    <col min="5" max="5" width="13" style="1" bestFit="1" customWidth="1"/>
    <col min="6" max="6" width="19.44140625" style="1" bestFit="1" customWidth="1"/>
    <col min="7" max="7" width="15.77734375" style="1" customWidth="1"/>
    <col min="8" max="8" width="10.77734375" style="1" customWidth="1"/>
    <col min="9" max="9" width="19.44140625" bestFit="1" customWidth="1"/>
    <col min="10" max="10" width="33.21875" customWidth="1"/>
    <col min="12" max="12" width="5.21875" customWidth="1"/>
    <col min="13" max="13" width="16.77734375" customWidth="1"/>
    <col min="14" max="14" width="5.5546875" customWidth="1"/>
    <col min="15" max="15" width="5.77734375" customWidth="1"/>
    <col min="19" max="19" width="11.44140625" customWidth="1"/>
  </cols>
  <sheetData>
    <row r="1" spans="1:25" ht="15" thickBot="1" x14ac:dyDescent="0.35"/>
    <row r="2" spans="1:25" ht="18.600000000000001" thickBot="1" x14ac:dyDescent="0.4">
      <c r="A2" s="106" t="s">
        <v>11</v>
      </c>
      <c r="B2" s="107"/>
      <c r="C2" s="108" t="s">
        <v>30</v>
      </c>
      <c r="D2" s="109"/>
      <c r="F2" s="9" t="s">
        <v>12</v>
      </c>
      <c r="G2" s="10">
        <v>1</v>
      </c>
      <c r="I2" s="69" t="s">
        <v>17</v>
      </c>
      <c r="J2" s="66" t="s">
        <v>58</v>
      </c>
      <c r="K2" s="7"/>
      <c r="L2" s="74"/>
      <c r="M2" s="75" t="s">
        <v>57</v>
      </c>
      <c r="N2" s="76"/>
      <c r="R2" s="13"/>
    </row>
    <row r="3" spans="1:25" ht="15" thickBot="1" x14ac:dyDescent="0.35">
      <c r="A3" s="2" t="s">
        <v>14</v>
      </c>
      <c r="B3" s="84" t="s">
        <v>2</v>
      </c>
      <c r="C3" s="87" t="s">
        <v>32</v>
      </c>
      <c r="D3" s="88" t="s">
        <v>33</v>
      </c>
      <c r="F3" s="11" t="s">
        <v>13</v>
      </c>
      <c r="G3" s="12">
        <v>2026</v>
      </c>
      <c r="I3" s="70" t="s">
        <v>19</v>
      </c>
      <c r="J3" s="67" t="s">
        <v>59</v>
      </c>
      <c r="K3" s="7"/>
      <c r="L3" s="77"/>
      <c r="M3" s="13"/>
      <c r="N3" s="78"/>
      <c r="R3" s="13"/>
    </row>
    <row r="4" spans="1:25" x14ac:dyDescent="0.3">
      <c r="A4" s="3" t="s">
        <v>4</v>
      </c>
      <c r="B4" s="84"/>
      <c r="C4" s="89"/>
      <c r="D4" s="90"/>
      <c r="I4" s="70" t="s">
        <v>21</v>
      </c>
      <c r="J4" s="67" t="s">
        <v>22</v>
      </c>
      <c r="L4" s="77"/>
      <c r="M4" s="30"/>
      <c r="N4" s="78"/>
      <c r="R4" s="13"/>
    </row>
    <row r="5" spans="1:25" x14ac:dyDescent="0.3">
      <c r="A5" s="4" t="s">
        <v>5</v>
      </c>
      <c r="B5" s="85"/>
      <c r="C5" s="91"/>
      <c r="D5" s="92"/>
      <c r="I5" s="70" t="s">
        <v>24</v>
      </c>
      <c r="J5" s="102"/>
      <c r="L5" s="77"/>
      <c r="M5" s="32"/>
      <c r="N5" s="78"/>
      <c r="R5" s="13"/>
    </row>
    <row r="6" spans="1:25" ht="15" thickBot="1" x14ac:dyDescent="0.35">
      <c r="A6" s="4" t="s">
        <v>6</v>
      </c>
      <c r="B6" s="85">
        <v>1.25</v>
      </c>
      <c r="C6" s="91">
        <v>0.70833333333333337</v>
      </c>
      <c r="D6" s="92">
        <v>0.76041666666666663</v>
      </c>
      <c r="I6" s="72" t="s">
        <v>25</v>
      </c>
      <c r="J6" s="73"/>
      <c r="L6" s="77"/>
      <c r="M6" s="30"/>
      <c r="N6" s="78"/>
      <c r="R6" s="13"/>
    </row>
    <row r="7" spans="1:25" x14ac:dyDescent="0.3">
      <c r="A7" s="4" t="s">
        <v>7</v>
      </c>
      <c r="B7" s="85"/>
      <c r="C7" s="91"/>
      <c r="D7" s="92"/>
      <c r="I7" s="69" t="s">
        <v>18</v>
      </c>
      <c r="J7" s="66"/>
      <c r="L7" s="77"/>
      <c r="M7" s="32"/>
      <c r="N7" s="78"/>
      <c r="R7" s="13"/>
    </row>
    <row r="8" spans="1:25" ht="15" thickBot="1" x14ac:dyDescent="0.35">
      <c r="A8" s="4" t="s">
        <v>8</v>
      </c>
      <c r="B8" s="85">
        <v>1</v>
      </c>
      <c r="C8" s="91">
        <v>0.66666666666666663</v>
      </c>
      <c r="D8" s="92">
        <v>0.70833333333333337</v>
      </c>
      <c r="I8" s="70" t="s">
        <v>20</v>
      </c>
      <c r="J8" s="67"/>
      <c r="L8" s="79"/>
      <c r="M8" s="80"/>
      <c r="N8" s="81"/>
      <c r="R8" s="13"/>
    </row>
    <row r="9" spans="1:25" ht="15" thickBot="1" x14ac:dyDescent="0.35">
      <c r="A9" s="4" t="s">
        <v>9</v>
      </c>
      <c r="B9" s="85"/>
      <c r="C9" s="91"/>
      <c r="D9" s="92"/>
      <c r="I9" s="71" t="s">
        <v>23</v>
      </c>
      <c r="J9" s="103"/>
    </row>
    <row r="10" spans="1:25" ht="15" thickBot="1" x14ac:dyDescent="0.35">
      <c r="A10" s="5" t="s">
        <v>10</v>
      </c>
      <c r="B10" s="86"/>
      <c r="C10" s="93"/>
      <c r="D10" s="94"/>
      <c r="I10" s="69" t="s">
        <v>26</v>
      </c>
      <c r="J10" s="66" t="s">
        <v>55</v>
      </c>
    </row>
    <row r="11" spans="1:25" ht="15" thickBot="1" x14ac:dyDescent="0.35">
      <c r="I11" s="71" t="s">
        <v>27</v>
      </c>
      <c r="J11" s="68" t="s">
        <v>28</v>
      </c>
    </row>
    <row r="12" spans="1:25" ht="15" thickBot="1" x14ac:dyDescent="0.35">
      <c r="A12" s="82"/>
      <c r="B12" s="82"/>
      <c r="C12" s="82"/>
      <c r="D12" s="82"/>
      <c r="E12" s="83"/>
      <c r="F12" s="83"/>
      <c r="G12" s="83"/>
      <c r="H12" s="83"/>
      <c r="I12" s="82"/>
      <c r="J12" s="82"/>
      <c r="K12" s="82"/>
      <c r="L12" s="82"/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</row>
    <row r="13" spans="1:25" ht="18" x14ac:dyDescent="0.35">
      <c r="A13" s="105" t="str">
        <f xml:space="preserve"> "Quartal "&amp;G2&amp;" - "&amp;G3</f>
        <v>Quartal 1 - 2026</v>
      </c>
      <c r="B13" s="105"/>
      <c r="C13" s="105"/>
      <c r="D13" s="105"/>
      <c r="E13" s="105"/>
      <c r="F13" s="105"/>
      <c r="G13" s="8"/>
      <c r="H13" s="8"/>
    </row>
    <row r="14" spans="1:25" x14ac:dyDescent="0.3">
      <c r="A14" s="101" t="s">
        <v>0</v>
      </c>
      <c r="B14" s="101" t="s">
        <v>1</v>
      </c>
      <c r="C14" s="101" t="s">
        <v>32</v>
      </c>
      <c r="D14" s="101" t="s">
        <v>33</v>
      </c>
      <c r="E14" s="101" t="s">
        <v>2</v>
      </c>
      <c r="F14" s="101" t="s">
        <v>3</v>
      </c>
      <c r="G14" s="6"/>
      <c r="H14" s="6"/>
    </row>
    <row r="15" spans="1:25" x14ac:dyDescent="0.3">
      <c r="A15" s="7">
        <v>46024</v>
      </c>
      <c r="B15" t="str">
        <f>TEXT(Tab_Zeiten[[#This Row],[Datum ]],"TTTT")</f>
        <v>Freitag</v>
      </c>
      <c r="C15" s="104">
        <f>VLOOKUP(Tab_Zeiten[[#This Row],[Wochentag ]],$A$4:$D$10,3,)</f>
        <v>0.66666666666666663</v>
      </c>
      <c r="D15" s="104">
        <f>VLOOKUP(Tab_Zeiten[[#This Row],[Wochentag ]],$A$4:$D$10,4,)</f>
        <v>0.70833333333333337</v>
      </c>
      <c r="E15" s="1">
        <f>VLOOKUP(Tab_Zeiten[[#This Row],[Wochentag ]],$A$4:$B$10,2,)</f>
        <v>1</v>
      </c>
    </row>
    <row r="16" spans="1:25" x14ac:dyDescent="0.3">
      <c r="A16" s="7">
        <v>46029</v>
      </c>
      <c r="B16" t="str">
        <f>TEXT(Tab_Zeiten[[#This Row],[Datum ]],"TTTT")</f>
        <v>Mittwoch</v>
      </c>
      <c r="C16" s="104">
        <f>VLOOKUP(Tab_Zeiten[[#This Row],[Wochentag ]],$A$4:$D$10,3,)</f>
        <v>0.70833333333333337</v>
      </c>
      <c r="D16" s="104">
        <f>VLOOKUP(Tab_Zeiten[[#This Row],[Wochentag ]],$A$4:$D$10,4,)</f>
        <v>0.76041666666666663</v>
      </c>
      <c r="E16" s="1">
        <f>VLOOKUP(Tab_Zeiten[[#This Row],[Wochentag ]],$A$4:$B$10,2,)</f>
        <v>1.25</v>
      </c>
    </row>
    <row r="17" spans="1:5" x14ac:dyDescent="0.3">
      <c r="A17" s="7">
        <v>46031</v>
      </c>
      <c r="B17" t="str">
        <f>TEXT(Tab_Zeiten[[#This Row],[Datum ]],"TTTT")</f>
        <v>Freitag</v>
      </c>
      <c r="C17" s="104">
        <f>VLOOKUP(Tab_Zeiten[[#This Row],[Wochentag ]],$A$4:$D$10,3,)</f>
        <v>0.66666666666666663</v>
      </c>
      <c r="D17" s="104">
        <f>VLOOKUP(Tab_Zeiten[[#This Row],[Wochentag ]],$A$4:$D$10,4,)</f>
        <v>0.70833333333333337</v>
      </c>
      <c r="E17" s="1">
        <f>VLOOKUP(Tab_Zeiten[[#This Row],[Wochentag ]],$A$4:$B$10,2,)</f>
        <v>1</v>
      </c>
    </row>
    <row r="18" spans="1:5" x14ac:dyDescent="0.3">
      <c r="A18" s="7">
        <v>46036</v>
      </c>
      <c r="B18" t="str">
        <f>TEXT(Tab_Zeiten[[#This Row],[Datum ]],"TTTT")</f>
        <v>Mittwoch</v>
      </c>
      <c r="C18" s="104">
        <f>VLOOKUP(Tab_Zeiten[[#This Row],[Wochentag ]],$A$4:$D$10,3,)</f>
        <v>0.70833333333333337</v>
      </c>
      <c r="D18" s="104">
        <f>VLOOKUP(Tab_Zeiten[[#This Row],[Wochentag ]],$A$4:$D$10,4,)</f>
        <v>0.76041666666666663</v>
      </c>
      <c r="E18" s="1">
        <f>VLOOKUP(Tab_Zeiten[[#This Row],[Wochentag ]],$A$4:$B$10,2,)</f>
        <v>1.25</v>
      </c>
    </row>
    <row r="19" spans="1:5" x14ac:dyDescent="0.3">
      <c r="A19" s="7">
        <v>46038</v>
      </c>
      <c r="B19" t="str">
        <f>TEXT(Tab_Zeiten[[#This Row],[Datum ]],"TTTT")</f>
        <v>Freitag</v>
      </c>
      <c r="C19" s="104">
        <f>VLOOKUP(Tab_Zeiten[[#This Row],[Wochentag ]],$A$4:$D$10,3,)</f>
        <v>0.66666666666666663</v>
      </c>
      <c r="D19" s="104">
        <f>VLOOKUP(Tab_Zeiten[[#This Row],[Wochentag ]],$A$4:$D$10,4,)</f>
        <v>0.70833333333333337</v>
      </c>
      <c r="E19" s="1">
        <f>VLOOKUP(Tab_Zeiten[[#This Row],[Wochentag ]],$A$4:$B$10,2,)</f>
        <v>1</v>
      </c>
    </row>
    <row r="20" spans="1:5" x14ac:dyDescent="0.3">
      <c r="A20" s="7">
        <v>46043</v>
      </c>
      <c r="B20" t="str">
        <f>TEXT(Tab_Zeiten[[#This Row],[Datum ]],"TTTT")</f>
        <v>Mittwoch</v>
      </c>
      <c r="C20" s="104">
        <f>VLOOKUP(Tab_Zeiten[[#This Row],[Wochentag ]],$A$4:$D$10,3,)</f>
        <v>0.70833333333333337</v>
      </c>
      <c r="D20" s="104">
        <f>VLOOKUP(Tab_Zeiten[[#This Row],[Wochentag ]],$A$4:$D$10,4,)</f>
        <v>0.76041666666666663</v>
      </c>
      <c r="E20" s="1">
        <f>VLOOKUP(Tab_Zeiten[[#This Row],[Wochentag ]],$A$4:$B$10,2,)</f>
        <v>1.25</v>
      </c>
    </row>
    <row r="21" spans="1:5" x14ac:dyDescent="0.3">
      <c r="A21" s="7">
        <v>46045</v>
      </c>
      <c r="B21" t="str">
        <f>TEXT(Tab_Zeiten[[#This Row],[Datum ]],"TTTT")</f>
        <v>Freitag</v>
      </c>
      <c r="C21" s="104">
        <f>VLOOKUP(Tab_Zeiten[[#This Row],[Wochentag ]],$A$4:$D$10,3,)</f>
        <v>0.66666666666666663</v>
      </c>
      <c r="D21" s="104">
        <f>VLOOKUP(Tab_Zeiten[[#This Row],[Wochentag ]],$A$4:$D$10,4,)</f>
        <v>0.70833333333333337</v>
      </c>
      <c r="E21" s="1">
        <f>VLOOKUP(Tab_Zeiten[[#This Row],[Wochentag ]],$A$4:$B$10,2,)</f>
        <v>1</v>
      </c>
    </row>
    <row r="22" spans="1:5" x14ac:dyDescent="0.3">
      <c r="A22" s="7">
        <v>46050</v>
      </c>
      <c r="B22" t="str">
        <f>TEXT(Tab_Zeiten[[#This Row],[Datum ]],"TTTT")</f>
        <v>Mittwoch</v>
      </c>
      <c r="C22" s="104">
        <f>VLOOKUP(Tab_Zeiten[[#This Row],[Wochentag ]],$A$4:$D$10,3,)</f>
        <v>0.70833333333333337</v>
      </c>
      <c r="D22" s="104">
        <f>VLOOKUP(Tab_Zeiten[[#This Row],[Wochentag ]],$A$4:$D$10,4,)</f>
        <v>0.76041666666666663</v>
      </c>
      <c r="E22" s="122">
        <f>VLOOKUP(Tab_Zeiten[[#This Row],[Wochentag ]],$A$4:$B$10,2,)</f>
        <v>1.25</v>
      </c>
    </row>
    <row r="23" spans="1:5" x14ac:dyDescent="0.3">
      <c r="A23" s="7">
        <v>46052</v>
      </c>
      <c r="B23" t="str">
        <f>TEXT(Tab_Zeiten[[#This Row],[Datum ]],"TTTT")</f>
        <v>Freitag</v>
      </c>
      <c r="C23" s="104">
        <f>VLOOKUP(Tab_Zeiten[[#This Row],[Wochentag ]],$A$4:$D$10,3,)</f>
        <v>0.66666666666666663</v>
      </c>
      <c r="D23" s="104">
        <f>VLOOKUP(Tab_Zeiten[[#This Row],[Wochentag ]],$A$4:$D$10,4,)</f>
        <v>0.70833333333333337</v>
      </c>
      <c r="E23" s="122">
        <f>VLOOKUP(Tab_Zeiten[[#This Row],[Wochentag ]],$A$4:$B$10,2,)</f>
        <v>1</v>
      </c>
    </row>
    <row r="24" spans="1:5" x14ac:dyDescent="0.3">
      <c r="A24" s="7">
        <v>46057</v>
      </c>
      <c r="B24" t="str">
        <f>TEXT(Tab_Zeiten[[#This Row],[Datum ]],"TTTT")</f>
        <v>Mittwoch</v>
      </c>
      <c r="C24" s="104">
        <f>VLOOKUP(Tab_Zeiten[[#This Row],[Wochentag ]],$A$4:$D$10,3,)</f>
        <v>0.70833333333333337</v>
      </c>
      <c r="D24" s="104">
        <f>VLOOKUP(Tab_Zeiten[[#This Row],[Wochentag ]],$A$4:$D$10,4,)</f>
        <v>0.76041666666666663</v>
      </c>
      <c r="E24" s="122">
        <f>VLOOKUP(Tab_Zeiten[[#This Row],[Wochentag ]],$A$4:$B$10,2,)</f>
        <v>1.25</v>
      </c>
    </row>
    <row r="25" spans="1:5" x14ac:dyDescent="0.3">
      <c r="A25" s="7">
        <v>46059</v>
      </c>
      <c r="B25" t="str">
        <f>TEXT(Tab_Zeiten[[#This Row],[Datum ]],"TTTT")</f>
        <v>Freitag</v>
      </c>
      <c r="C25" s="104">
        <f>VLOOKUP(Tab_Zeiten[[#This Row],[Wochentag ]],$A$4:$D$10,3,)</f>
        <v>0.66666666666666663</v>
      </c>
      <c r="D25" s="104">
        <f>VLOOKUP(Tab_Zeiten[[#This Row],[Wochentag ]],$A$4:$D$10,4,)</f>
        <v>0.70833333333333337</v>
      </c>
      <c r="E25" s="122">
        <f>VLOOKUP(Tab_Zeiten[[#This Row],[Wochentag ]],$A$4:$B$10,2,)</f>
        <v>1</v>
      </c>
    </row>
    <row r="26" spans="1:5" x14ac:dyDescent="0.3">
      <c r="A26" s="7">
        <v>46064</v>
      </c>
      <c r="B26" t="str">
        <f>TEXT(Tab_Zeiten[[#This Row],[Datum ]],"TTTT")</f>
        <v>Mittwoch</v>
      </c>
      <c r="C26" s="104">
        <f>VLOOKUP(Tab_Zeiten[[#This Row],[Wochentag ]],$A$4:$D$10,3,)</f>
        <v>0.70833333333333337</v>
      </c>
      <c r="D26" s="104">
        <f>VLOOKUP(Tab_Zeiten[[#This Row],[Wochentag ]],$A$4:$D$10,4,)</f>
        <v>0.76041666666666663</v>
      </c>
      <c r="E26" s="122">
        <f>VLOOKUP(Tab_Zeiten[[#This Row],[Wochentag ]],$A$4:$B$10,2,)</f>
        <v>1.25</v>
      </c>
    </row>
    <row r="27" spans="1:5" x14ac:dyDescent="0.3">
      <c r="A27" s="7">
        <v>46066</v>
      </c>
      <c r="B27" t="str">
        <f>TEXT(Tab_Zeiten[[#This Row],[Datum ]],"TTTT")</f>
        <v>Freitag</v>
      </c>
      <c r="C27" s="104">
        <f>VLOOKUP(Tab_Zeiten[[#This Row],[Wochentag ]],$A$4:$D$10,3,)</f>
        <v>0.66666666666666663</v>
      </c>
      <c r="D27" s="104">
        <f>VLOOKUP(Tab_Zeiten[[#This Row],[Wochentag ]],$A$4:$D$10,4,)</f>
        <v>0.70833333333333337</v>
      </c>
      <c r="E27" s="122">
        <f>VLOOKUP(Tab_Zeiten[[#This Row],[Wochentag ]],$A$4:$B$10,2,)</f>
        <v>1</v>
      </c>
    </row>
    <row r="28" spans="1:5" x14ac:dyDescent="0.3">
      <c r="A28" s="7">
        <v>46071</v>
      </c>
      <c r="B28" t="str">
        <f>TEXT(Tab_Zeiten[[#This Row],[Datum ]],"TTTT")</f>
        <v>Mittwoch</v>
      </c>
      <c r="C28" s="104">
        <f>VLOOKUP(Tab_Zeiten[[#This Row],[Wochentag ]],$A$4:$D$10,3,)</f>
        <v>0.70833333333333337</v>
      </c>
      <c r="D28" s="104">
        <f>VLOOKUP(Tab_Zeiten[[#This Row],[Wochentag ]],$A$4:$D$10,4,)</f>
        <v>0.76041666666666663</v>
      </c>
      <c r="E28" s="122">
        <f>VLOOKUP(Tab_Zeiten[[#This Row],[Wochentag ]],$A$4:$B$10,2,)</f>
        <v>1.25</v>
      </c>
    </row>
    <row r="29" spans="1:5" x14ac:dyDescent="0.3">
      <c r="A29" s="7">
        <v>46073</v>
      </c>
      <c r="B29" t="str">
        <f>TEXT(Tab_Zeiten[[#This Row],[Datum ]],"TTTT")</f>
        <v>Freitag</v>
      </c>
      <c r="C29" s="104">
        <f>VLOOKUP(Tab_Zeiten[[#This Row],[Wochentag ]],$A$4:$D$10,3,)</f>
        <v>0.66666666666666663</v>
      </c>
      <c r="D29" s="104">
        <f>VLOOKUP(Tab_Zeiten[[#This Row],[Wochentag ]],$A$4:$D$10,4,)</f>
        <v>0.70833333333333337</v>
      </c>
      <c r="E29" s="122">
        <f>VLOOKUP(Tab_Zeiten[[#This Row],[Wochentag ]],$A$4:$B$10,2,)</f>
        <v>1</v>
      </c>
    </row>
    <row r="30" spans="1:5" x14ac:dyDescent="0.3">
      <c r="A30" s="7">
        <v>46078</v>
      </c>
      <c r="B30" t="str">
        <f>TEXT(Tab_Zeiten[[#This Row],[Datum ]],"TTTT")</f>
        <v>Mittwoch</v>
      </c>
      <c r="C30" s="104">
        <f>VLOOKUP(Tab_Zeiten[[#This Row],[Wochentag ]],$A$4:$D$10,3,)</f>
        <v>0.70833333333333337</v>
      </c>
      <c r="D30" s="104">
        <f>VLOOKUP(Tab_Zeiten[[#This Row],[Wochentag ]],$A$4:$D$10,4,)</f>
        <v>0.76041666666666663</v>
      </c>
      <c r="E30" s="122">
        <f>VLOOKUP(Tab_Zeiten[[#This Row],[Wochentag ]],$A$4:$B$10,2,)</f>
        <v>1.25</v>
      </c>
    </row>
    <row r="31" spans="1:5" x14ac:dyDescent="0.3">
      <c r="A31" s="7">
        <v>46080</v>
      </c>
      <c r="B31" t="str">
        <f>TEXT(Tab_Zeiten[[#This Row],[Datum ]],"TTTT")</f>
        <v>Freitag</v>
      </c>
      <c r="C31" s="104">
        <f>VLOOKUP(Tab_Zeiten[[#This Row],[Wochentag ]],$A$4:$D$10,3,)</f>
        <v>0.66666666666666663</v>
      </c>
      <c r="D31" s="104">
        <f>VLOOKUP(Tab_Zeiten[[#This Row],[Wochentag ]],$A$4:$D$10,4,)</f>
        <v>0.70833333333333337</v>
      </c>
      <c r="E31" s="122">
        <f>VLOOKUP(Tab_Zeiten[[#This Row],[Wochentag ]],$A$4:$B$10,2,)</f>
        <v>1</v>
      </c>
    </row>
    <row r="32" spans="1:5" x14ac:dyDescent="0.3">
      <c r="A32" s="7">
        <v>46085</v>
      </c>
      <c r="B32" t="str">
        <f>TEXT(Tab_Zeiten[[#This Row],[Datum ]],"TTTT")</f>
        <v>Mittwoch</v>
      </c>
      <c r="C32" s="104">
        <f>VLOOKUP(Tab_Zeiten[[#This Row],[Wochentag ]],$A$4:$D$10,3,)</f>
        <v>0.70833333333333337</v>
      </c>
      <c r="D32" s="104">
        <f>VLOOKUP(Tab_Zeiten[[#This Row],[Wochentag ]],$A$4:$D$10,4,)</f>
        <v>0.76041666666666663</v>
      </c>
      <c r="E32" s="122">
        <f>VLOOKUP(Tab_Zeiten[[#This Row],[Wochentag ]],$A$4:$B$10,2,)</f>
        <v>1.25</v>
      </c>
    </row>
    <row r="33" spans="1:5" x14ac:dyDescent="0.3">
      <c r="A33" s="7">
        <v>46087</v>
      </c>
      <c r="B33" t="str">
        <f>TEXT(Tab_Zeiten[[#This Row],[Datum ]],"TTTT")</f>
        <v>Freitag</v>
      </c>
      <c r="C33" s="104">
        <f>VLOOKUP(Tab_Zeiten[[#This Row],[Wochentag ]],$A$4:$D$10,3,)</f>
        <v>0.66666666666666663</v>
      </c>
      <c r="D33" s="104">
        <f>VLOOKUP(Tab_Zeiten[[#This Row],[Wochentag ]],$A$4:$D$10,4,)</f>
        <v>0.70833333333333337</v>
      </c>
      <c r="E33" s="122">
        <f>VLOOKUP(Tab_Zeiten[[#This Row],[Wochentag ]],$A$4:$B$10,2,)</f>
        <v>1</v>
      </c>
    </row>
    <row r="34" spans="1:5" x14ac:dyDescent="0.3">
      <c r="A34" s="7">
        <v>46092</v>
      </c>
      <c r="B34" t="str">
        <f>TEXT(Tab_Zeiten[[#This Row],[Datum ]],"TTTT")</f>
        <v>Mittwoch</v>
      </c>
      <c r="C34" s="104">
        <f>VLOOKUP(Tab_Zeiten[[#This Row],[Wochentag ]],$A$4:$D$10,3,)</f>
        <v>0.70833333333333337</v>
      </c>
      <c r="D34" s="104">
        <f>VLOOKUP(Tab_Zeiten[[#This Row],[Wochentag ]],$A$4:$D$10,4,)</f>
        <v>0.76041666666666663</v>
      </c>
      <c r="E34" s="122">
        <f>VLOOKUP(Tab_Zeiten[[#This Row],[Wochentag ]],$A$4:$B$10,2,)</f>
        <v>1.25</v>
      </c>
    </row>
    <row r="35" spans="1:5" x14ac:dyDescent="0.3">
      <c r="A35" s="7">
        <v>46094</v>
      </c>
      <c r="B35" t="str">
        <f>TEXT(Tab_Zeiten[[#This Row],[Datum ]],"TTTT")</f>
        <v>Freitag</v>
      </c>
      <c r="C35" s="104">
        <f>VLOOKUP(Tab_Zeiten[[#This Row],[Wochentag ]],$A$4:$D$10,3,)</f>
        <v>0.66666666666666663</v>
      </c>
      <c r="D35" s="104">
        <f>VLOOKUP(Tab_Zeiten[[#This Row],[Wochentag ]],$A$4:$D$10,4,)</f>
        <v>0.70833333333333337</v>
      </c>
      <c r="E35" s="122">
        <f>VLOOKUP(Tab_Zeiten[[#This Row],[Wochentag ]],$A$4:$B$10,2,)</f>
        <v>1</v>
      </c>
    </row>
    <row r="36" spans="1:5" x14ac:dyDescent="0.3">
      <c r="A36" s="7">
        <v>46099</v>
      </c>
      <c r="B36" t="str">
        <f>TEXT(Tab_Zeiten[[#This Row],[Datum ]],"TTTT")</f>
        <v>Mittwoch</v>
      </c>
      <c r="C36" s="104">
        <f>VLOOKUP(Tab_Zeiten[[#This Row],[Wochentag ]],$A$4:$D$10,3,)</f>
        <v>0.70833333333333337</v>
      </c>
      <c r="D36" s="104">
        <f>VLOOKUP(Tab_Zeiten[[#This Row],[Wochentag ]],$A$4:$D$10,4,)</f>
        <v>0.76041666666666663</v>
      </c>
      <c r="E36" s="122">
        <f>VLOOKUP(Tab_Zeiten[[#This Row],[Wochentag ]],$A$4:$B$10,2,)</f>
        <v>1.25</v>
      </c>
    </row>
    <row r="37" spans="1:5" x14ac:dyDescent="0.3">
      <c r="A37" s="7">
        <v>46101</v>
      </c>
      <c r="B37" t="str">
        <f>TEXT(Tab_Zeiten[[#This Row],[Datum ]],"TTTT")</f>
        <v>Freitag</v>
      </c>
      <c r="C37" s="104">
        <f>VLOOKUP(Tab_Zeiten[[#This Row],[Wochentag ]],$A$4:$D$10,3,)</f>
        <v>0.66666666666666663</v>
      </c>
      <c r="D37" s="104">
        <f>VLOOKUP(Tab_Zeiten[[#This Row],[Wochentag ]],$A$4:$D$10,4,)</f>
        <v>0.70833333333333337</v>
      </c>
      <c r="E37" s="122">
        <f>VLOOKUP(Tab_Zeiten[[#This Row],[Wochentag ]],$A$4:$B$10,2,)</f>
        <v>1</v>
      </c>
    </row>
    <row r="38" spans="1:5" x14ac:dyDescent="0.3">
      <c r="A38" s="7">
        <v>46106</v>
      </c>
      <c r="B38" t="str">
        <f>TEXT(Tab_Zeiten[[#This Row],[Datum ]],"TTTT")</f>
        <v>Mittwoch</v>
      </c>
      <c r="C38" s="104">
        <f>VLOOKUP(Tab_Zeiten[[#This Row],[Wochentag ]],$A$4:$D$10,3,)</f>
        <v>0.70833333333333337</v>
      </c>
      <c r="D38" s="104">
        <f>VLOOKUP(Tab_Zeiten[[#This Row],[Wochentag ]],$A$4:$D$10,4,)</f>
        <v>0.76041666666666663</v>
      </c>
      <c r="E38" s="122">
        <f>VLOOKUP(Tab_Zeiten[[#This Row],[Wochentag ]],$A$4:$B$10,2,)</f>
        <v>1.25</v>
      </c>
    </row>
    <row r="39" spans="1:5" x14ac:dyDescent="0.3">
      <c r="A39" s="7">
        <v>46108</v>
      </c>
      <c r="B39" t="str">
        <f>TEXT(Tab_Zeiten[[#This Row],[Datum ]],"TTTT")</f>
        <v>Freitag</v>
      </c>
      <c r="C39" s="104">
        <f>VLOOKUP(Tab_Zeiten[[#This Row],[Wochentag ]],$A$4:$D$10,3,)</f>
        <v>0.66666666666666663</v>
      </c>
      <c r="D39" s="104">
        <f>VLOOKUP(Tab_Zeiten[[#This Row],[Wochentag ]],$A$4:$D$10,4,)</f>
        <v>0.70833333333333337</v>
      </c>
      <c r="E39" s="122">
        <f>VLOOKUP(Tab_Zeiten[[#This Row],[Wochentag ]],$A$4:$B$10,2,)</f>
        <v>1</v>
      </c>
    </row>
  </sheetData>
  <mergeCells count="3">
    <mergeCell ref="A13:F13"/>
    <mergeCell ref="A2:B2"/>
    <mergeCell ref="C2:D2"/>
  </mergeCells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3" r:id="rId4" name="OptionButton3">
          <controlPr defaultSize="0" autoLine="0" r:id="rId5">
            <anchor moveWithCells="1">
              <from>
                <xdr:col>11</xdr:col>
                <xdr:colOff>68580</xdr:colOff>
                <xdr:row>6</xdr:row>
                <xdr:rowOff>7620</xdr:rowOff>
              </from>
              <to>
                <xdr:col>12</xdr:col>
                <xdr:colOff>1120140</xdr:colOff>
                <xdr:row>7</xdr:row>
                <xdr:rowOff>137160</xdr:rowOff>
              </to>
            </anchor>
          </controlPr>
        </control>
      </mc:Choice>
      <mc:Fallback>
        <control shapeId="1033" r:id="rId4" name="OptionButton3"/>
      </mc:Fallback>
    </mc:AlternateContent>
    <mc:AlternateContent xmlns:mc="http://schemas.openxmlformats.org/markup-compatibility/2006">
      <mc:Choice Requires="x14">
        <control shapeId="1032" r:id="rId6" name="OptionButton2">
          <controlPr defaultSize="0" autoLine="0" autoPict="0" r:id="rId7">
            <anchor moveWithCells="1">
              <from>
                <xdr:col>11</xdr:col>
                <xdr:colOff>60960</xdr:colOff>
                <xdr:row>4</xdr:row>
                <xdr:rowOff>83820</xdr:rowOff>
              </from>
              <to>
                <xdr:col>12</xdr:col>
                <xdr:colOff>662940</xdr:colOff>
                <xdr:row>5</xdr:row>
                <xdr:rowOff>121920</xdr:rowOff>
              </to>
            </anchor>
          </controlPr>
        </control>
      </mc:Choice>
      <mc:Fallback>
        <control shapeId="1032" r:id="rId6" name="OptionButton2"/>
      </mc:Fallback>
    </mc:AlternateContent>
    <mc:AlternateContent xmlns:mc="http://schemas.openxmlformats.org/markup-compatibility/2006">
      <mc:Choice Requires="x14">
        <control shapeId="1030" r:id="rId8" name="OptionButton1">
          <controlPr defaultSize="0" autoLine="0" autoPict="0" r:id="rId9">
            <anchor moveWithCells="1">
              <from>
                <xdr:col>11</xdr:col>
                <xdr:colOff>60960</xdr:colOff>
                <xdr:row>2</xdr:row>
                <xdr:rowOff>121920</xdr:rowOff>
              </from>
              <to>
                <xdr:col>13</xdr:col>
                <xdr:colOff>7620</xdr:colOff>
                <xdr:row>4</xdr:row>
                <xdr:rowOff>30480</xdr:rowOff>
              </to>
            </anchor>
          </controlPr>
        </control>
      </mc:Choice>
      <mc:Fallback>
        <control shapeId="1030" r:id="rId8" name="OptionButton1"/>
      </mc:Fallback>
    </mc:AlternateContent>
    <mc:AlternateContent xmlns:mc="http://schemas.openxmlformats.org/markup-compatibility/2006">
      <mc:Choice Requires="x14">
        <control shapeId="1025" r:id="rId10" name="Button 1">
          <controlPr defaultSize="0" print="0" autoFill="0" autoPict="0" macro="[0]!Zeiten">
            <anchor moveWithCells="1" sizeWithCells="1">
              <from>
                <xdr:col>5</xdr:col>
                <xdr:colOff>15240</xdr:colOff>
                <xdr:row>4</xdr:row>
                <xdr:rowOff>53340</xdr:rowOff>
              </from>
              <to>
                <xdr:col>6</xdr:col>
                <xdr:colOff>670560</xdr:colOff>
                <xdr:row>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11" name="Button 5">
          <controlPr defaultSize="0" print="0" autoFill="0" autoPict="0" macro="[0]!Uebertrag">
            <anchor moveWithCells="1" sizeWithCells="1">
              <from>
                <xdr:col>5</xdr:col>
                <xdr:colOff>7620</xdr:colOff>
                <xdr:row>7</xdr:row>
                <xdr:rowOff>99060</xdr:rowOff>
              </from>
              <to>
                <xdr:col>6</xdr:col>
                <xdr:colOff>670560</xdr:colOff>
                <xdr:row>10</xdr:row>
                <xdr:rowOff>60960</xdr:rowOff>
              </to>
            </anchor>
          </controlPr>
        </control>
      </mc:Choice>
    </mc:AlternateContent>
  </controls>
  <tableParts count="1">
    <tablePart r:id="rId1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>
    <pageSetUpPr fitToPage="1"/>
  </sheetPr>
  <dimension ref="A2:W60"/>
  <sheetViews>
    <sheetView showGridLines="0" topLeftCell="A38" zoomScale="115" zoomScaleNormal="115" workbookViewId="0">
      <selection activeCell="T39" sqref="T39"/>
    </sheetView>
  </sheetViews>
  <sheetFormatPr baseColWidth="10" defaultRowHeight="14.4" x14ac:dyDescent="0.3"/>
  <cols>
    <col min="1" max="1" width="12.77734375" customWidth="1"/>
    <col min="2" max="4" width="5.77734375" customWidth="1"/>
    <col min="5" max="5" width="2.77734375" customWidth="1"/>
    <col min="6" max="6" width="10.21875" bestFit="1" customWidth="1"/>
    <col min="7" max="9" width="5.77734375" customWidth="1"/>
    <col min="10" max="10" width="2.77734375" customWidth="1"/>
    <col min="11" max="11" width="10.21875" bestFit="1" customWidth="1"/>
    <col min="12" max="14" width="5.77734375" customWidth="1"/>
    <col min="15" max="15" width="4.21875" customWidth="1"/>
    <col min="16" max="18" width="5.77734375" customWidth="1"/>
    <col min="19" max="19" width="4.44140625" customWidth="1"/>
  </cols>
  <sheetData>
    <row r="2" spans="1:19" ht="28.2" x14ac:dyDescent="0.5">
      <c r="A2" s="113" t="s">
        <v>15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3"/>
    </row>
    <row r="3" spans="1:19" ht="24.6" x14ac:dyDescent="0.4">
      <c r="A3" s="114" t="str">
        <f>"Übungsleiter-Aufwandsentschädigung für das " &amp;Zeiten!G2&amp;  ". Quartal " &amp; Zeiten!G3</f>
        <v>Übungsleiter-Aufwandsentschädigung für das 1. Quartal 2026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</row>
    <row r="4" spans="1:19" x14ac:dyDescent="0.3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</row>
    <row r="5" spans="1:19" ht="15.6" x14ac:dyDescent="0.3">
      <c r="A5" s="14"/>
      <c r="B5" s="14"/>
      <c r="C5" s="14"/>
      <c r="D5" s="14"/>
      <c r="E5" s="14"/>
      <c r="F5" s="14"/>
      <c r="G5" s="14"/>
      <c r="H5" s="14"/>
      <c r="I5" s="14"/>
      <c r="J5" s="15" t="s">
        <v>16</v>
      </c>
      <c r="K5" s="14"/>
      <c r="L5" s="14"/>
      <c r="M5" s="14"/>
      <c r="N5" s="14"/>
      <c r="O5" s="14"/>
      <c r="P5" s="14"/>
      <c r="Q5" s="14"/>
      <c r="R5" s="13"/>
      <c r="S5" s="13"/>
    </row>
    <row r="6" spans="1:19" ht="7.5" customHeight="1" x14ac:dyDescent="0.3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5"/>
      <c r="N6" s="14"/>
      <c r="O6" s="14"/>
      <c r="P6" s="14"/>
      <c r="Q6" s="14"/>
      <c r="R6" s="13"/>
      <c r="S6" s="13"/>
    </row>
    <row r="7" spans="1:19" ht="17.399999999999999" x14ac:dyDescent="0.3">
      <c r="A7" s="16" t="s">
        <v>17</v>
      </c>
      <c r="B7" s="14"/>
      <c r="C7" s="115" t="str">
        <f>IF(ISBLANK(Zeiten!J2)," ",Zeiten!J2)</f>
        <v>Max Mustermann</v>
      </c>
      <c r="D7" s="115"/>
      <c r="E7" s="115"/>
      <c r="F7" s="115"/>
      <c r="G7" s="115"/>
      <c r="H7" s="115"/>
      <c r="I7" s="14"/>
      <c r="J7" s="16" t="s">
        <v>18</v>
      </c>
      <c r="K7" s="14"/>
      <c r="L7" s="115" t="str">
        <f>IF(ISBLANK(Zeiten!J7)," ",Zeiten!J7)</f>
        <v xml:space="preserve"> </v>
      </c>
      <c r="M7" s="115"/>
      <c r="N7" s="115"/>
      <c r="O7" s="115"/>
      <c r="P7" s="115"/>
      <c r="Q7" s="115"/>
      <c r="R7" s="115"/>
      <c r="S7" s="115"/>
    </row>
    <row r="8" spans="1:19" ht="7.5" customHeight="1" x14ac:dyDescent="0.3">
      <c r="A8" s="14"/>
      <c r="B8" s="14"/>
      <c r="C8" s="17"/>
      <c r="D8" s="17"/>
      <c r="E8" s="17"/>
      <c r="F8" s="17"/>
      <c r="G8" s="17"/>
      <c r="H8" s="17"/>
      <c r="I8" s="14"/>
      <c r="J8" s="18"/>
      <c r="K8" s="18"/>
      <c r="L8" s="17"/>
      <c r="M8" s="17"/>
      <c r="N8" s="17"/>
      <c r="O8" s="17"/>
      <c r="P8" s="17"/>
      <c r="Q8" s="17"/>
      <c r="R8" s="17"/>
      <c r="S8" s="17"/>
    </row>
    <row r="9" spans="1:19" ht="17.399999999999999" x14ac:dyDescent="0.3">
      <c r="A9" s="16" t="s">
        <v>19</v>
      </c>
      <c r="B9" s="14"/>
      <c r="C9" s="115" t="str">
        <f>IF(ISBLANK(Zeiten!J3)," ",Zeiten!J3)</f>
        <v>Musterstr. 8</v>
      </c>
      <c r="D9" s="115"/>
      <c r="E9" s="115"/>
      <c r="F9" s="115"/>
      <c r="G9" s="115"/>
      <c r="H9" s="115"/>
      <c r="I9" s="14"/>
      <c r="J9" s="16" t="s">
        <v>20</v>
      </c>
      <c r="K9" s="14"/>
      <c r="L9" s="115" t="str">
        <f>IF(ISBLANK(Zeiten!J8)," ",Zeiten!J8)</f>
        <v xml:space="preserve"> </v>
      </c>
      <c r="M9" s="115"/>
      <c r="N9" s="115"/>
      <c r="O9" s="115"/>
      <c r="P9" s="115"/>
      <c r="Q9" s="115"/>
      <c r="R9" s="115"/>
      <c r="S9" s="115"/>
    </row>
    <row r="10" spans="1:19" ht="7.5" customHeight="1" x14ac:dyDescent="0.3">
      <c r="A10" s="14"/>
      <c r="B10" s="14"/>
      <c r="C10" s="17"/>
      <c r="D10" s="17"/>
      <c r="E10" s="17"/>
      <c r="F10" s="17"/>
      <c r="G10" s="17"/>
      <c r="H10" s="17"/>
      <c r="I10" s="14"/>
      <c r="J10" s="18"/>
      <c r="K10" s="18"/>
      <c r="L10" s="17"/>
      <c r="M10" s="17"/>
      <c r="N10" s="17"/>
      <c r="O10" s="17"/>
      <c r="P10" s="17"/>
      <c r="Q10" s="17"/>
      <c r="R10" s="17"/>
      <c r="S10" s="17"/>
    </row>
    <row r="11" spans="1:19" ht="17.399999999999999" x14ac:dyDescent="0.3">
      <c r="A11" s="16" t="s">
        <v>21</v>
      </c>
      <c r="B11" s="14"/>
      <c r="C11" s="19" t="str">
        <f>IF(ISBLANK(Zeiten!J4)," ",Zeiten!J4)</f>
        <v>64560 Riedstadt</v>
      </c>
      <c r="D11" s="19"/>
      <c r="E11" s="19"/>
      <c r="F11" s="19"/>
      <c r="G11" s="19"/>
      <c r="H11" s="19"/>
      <c r="I11" s="14"/>
      <c r="J11" s="16" t="s">
        <v>23</v>
      </c>
      <c r="K11" s="14"/>
      <c r="L11" s="115" t="str">
        <f>IF(ISBLANK(Zeiten!J9)," ",Zeiten!J9)</f>
        <v xml:space="preserve"> </v>
      </c>
      <c r="M11" s="115"/>
      <c r="N11" s="115"/>
      <c r="O11" s="115"/>
      <c r="P11" s="115"/>
      <c r="Q11" s="115"/>
      <c r="R11" s="115"/>
      <c r="S11" s="115"/>
    </row>
    <row r="12" spans="1:19" ht="7.5" customHeight="1" x14ac:dyDescent="0.3">
      <c r="A12" s="14"/>
      <c r="B12" s="14"/>
      <c r="C12" s="17"/>
      <c r="D12" s="17"/>
      <c r="E12" s="17"/>
      <c r="F12" s="17"/>
      <c r="G12" s="17"/>
      <c r="H12" s="17"/>
      <c r="I12" s="14"/>
      <c r="J12" s="18"/>
      <c r="K12" s="18"/>
      <c r="L12" s="14"/>
      <c r="M12" s="14"/>
      <c r="N12" s="14"/>
      <c r="O12" s="14"/>
      <c r="P12" s="14"/>
      <c r="Q12" s="14"/>
      <c r="R12" s="13"/>
      <c r="S12" s="13"/>
    </row>
    <row r="13" spans="1:19" ht="17.399999999999999" x14ac:dyDescent="0.3">
      <c r="A13" s="16" t="s">
        <v>24</v>
      </c>
      <c r="B13" s="14"/>
      <c r="C13" s="115" t="str">
        <f>IF(ISBLANK(Zeiten!J5)," ",Zeiten!J5)</f>
        <v xml:space="preserve"> </v>
      </c>
      <c r="D13" s="115"/>
      <c r="E13" s="115"/>
      <c r="F13" s="115"/>
      <c r="G13" s="115"/>
      <c r="H13" s="115"/>
      <c r="I13" s="14"/>
      <c r="J13" s="14"/>
      <c r="K13" s="14"/>
      <c r="L13" s="14"/>
      <c r="M13" s="14"/>
      <c r="N13" s="14"/>
      <c r="O13" s="14"/>
      <c r="P13" s="14"/>
      <c r="Q13" s="14"/>
      <c r="R13" s="13"/>
      <c r="S13" s="13"/>
    </row>
    <row r="14" spans="1:19" ht="7.5" customHeight="1" x14ac:dyDescent="0.3">
      <c r="A14" s="14"/>
      <c r="B14" s="14"/>
      <c r="C14" s="17"/>
      <c r="D14" s="17"/>
      <c r="E14" s="17"/>
      <c r="F14" s="17"/>
      <c r="G14" s="17"/>
      <c r="H14" s="20"/>
      <c r="I14" s="18"/>
      <c r="J14" s="18"/>
      <c r="K14" s="14"/>
      <c r="L14" s="14"/>
      <c r="M14" s="14"/>
      <c r="N14" s="14"/>
      <c r="O14" s="14"/>
      <c r="P14" s="14"/>
      <c r="Q14" s="14"/>
      <c r="R14" s="13"/>
      <c r="S14" s="13"/>
    </row>
    <row r="15" spans="1:19" ht="17.399999999999999" x14ac:dyDescent="0.3">
      <c r="A15" s="16" t="s">
        <v>25</v>
      </c>
      <c r="B15" s="14"/>
      <c r="C15" s="115" t="str">
        <f>IF(ISBLANK(Zeiten!J6)," ",Zeiten!J6)</f>
        <v xml:space="preserve"> </v>
      </c>
      <c r="D15" s="115"/>
      <c r="E15" s="115"/>
      <c r="F15" s="115"/>
      <c r="G15" s="115"/>
      <c r="H15" s="115"/>
      <c r="I15" s="14"/>
      <c r="J15" s="14"/>
      <c r="K15" s="14"/>
      <c r="L15" s="14"/>
      <c r="M15" s="14"/>
      <c r="N15" s="14"/>
      <c r="O15" s="14"/>
      <c r="P15" s="14"/>
      <c r="Q15" s="14"/>
      <c r="R15" s="13"/>
      <c r="S15" s="13"/>
    </row>
    <row r="16" spans="1:19" ht="15.6" x14ac:dyDescent="0.3">
      <c r="A16" s="14"/>
      <c r="B16" s="14"/>
      <c r="C16" s="14"/>
      <c r="D16" s="14"/>
      <c r="E16" s="14"/>
      <c r="F16" s="14"/>
      <c r="G16" s="14"/>
      <c r="H16" s="18"/>
      <c r="I16" s="18"/>
      <c r="J16" s="18"/>
      <c r="K16" s="14"/>
      <c r="L16" s="14"/>
      <c r="M16" s="14"/>
      <c r="N16" s="14"/>
      <c r="O16" s="14"/>
      <c r="P16" s="14"/>
      <c r="Q16" s="14"/>
      <c r="R16" s="13"/>
      <c r="S16" s="13"/>
    </row>
    <row r="17" spans="1:23" ht="24.75" customHeight="1" x14ac:dyDescent="0.3">
      <c r="A17" s="14"/>
      <c r="B17" s="14"/>
      <c r="C17" s="14"/>
      <c r="D17" s="14"/>
      <c r="E17" s="14"/>
      <c r="F17" s="14"/>
      <c r="G17" s="14"/>
      <c r="H17" s="18"/>
      <c r="I17" s="18"/>
      <c r="J17" s="18"/>
      <c r="K17" s="14"/>
      <c r="L17" s="14"/>
      <c r="M17" s="14"/>
      <c r="N17" s="14"/>
      <c r="O17" s="14"/>
      <c r="P17" s="14"/>
      <c r="Q17" s="14"/>
      <c r="R17" s="13"/>
      <c r="S17" s="13"/>
    </row>
    <row r="18" spans="1:23" ht="17.399999999999999" x14ac:dyDescent="0.3">
      <c r="A18" s="16" t="s">
        <v>26</v>
      </c>
      <c r="B18" s="14"/>
      <c r="C18" s="115" t="str">
        <f>IF(ISBLANK(Zeiten!J10)," ",Zeiten!J10)</f>
        <v>Fussball</v>
      </c>
      <c r="D18" s="115"/>
      <c r="E18" s="115"/>
      <c r="F18" s="115"/>
      <c r="G18" s="14"/>
      <c r="H18" s="16" t="s">
        <v>27</v>
      </c>
      <c r="I18" s="14"/>
      <c r="J18" s="115" t="str">
        <f>IF(ISBLANK(Zeiten!J11)," ",Zeiten!J11)</f>
        <v>F-Jugend</v>
      </c>
      <c r="K18" s="115"/>
      <c r="L18" s="115"/>
      <c r="M18" s="115"/>
      <c r="N18" s="115"/>
      <c r="O18" s="115"/>
      <c r="P18" s="115"/>
      <c r="Q18" s="115"/>
      <c r="R18" s="13"/>
      <c r="S18" s="13"/>
    </row>
    <row r="19" spans="1:23" ht="15.6" x14ac:dyDescent="0.3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3"/>
      <c r="S19" s="13"/>
    </row>
    <row r="20" spans="1:23" ht="15.6" x14ac:dyDescent="0.3">
      <c r="A20" s="21" t="s">
        <v>29</v>
      </c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3"/>
      <c r="S20" s="13"/>
    </row>
    <row r="21" spans="1:23" ht="18" customHeight="1" x14ac:dyDescent="0.3">
      <c r="A21" s="110" t="str">
        <f>A24</f>
        <v xml:space="preserve"> </v>
      </c>
      <c r="B21" s="111"/>
      <c r="C21" s="111"/>
      <c r="D21" s="112"/>
      <c r="E21" s="17"/>
      <c r="F21" s="110" t="str">
        <f>F24</f>
        <v xml:space="preserve"> </v>
      </c>
      <c r="G21" s="111"/>
      <c r="H21" s="111"/>
      <c r="I21" s="112"/>
      <c r="J21" s="17"/>
      <c r="K21" s="110" t="str">
        <f>K24</f>
        <v xml:space="preserve"> </v>
      </c>
      <c r="L21" s="111"/>
      <c r="M21" s="111"/>
      <c r="N21" s="112"/>
      <c r="O21" s="13"/>
      <c r="P21" s="13"/>
      <c r="Q21" s="13"/>
      <c r="R21" s="13"/>
      <c r="S21" s="13"/>
      <c r="T21" s="22"/>
      <c r="U21" s="22"/>
      <c r="V21" s="22"/>
      <c r="W21" s="22"/>
    </row>
    <row r="22" spans="1:23" ht="15" customHeight="1" x14ac:dyDescent="0.3">
      <c r="A22" s="97" t="s">
        <v>14</v>
      </c>
      <c r="B22" s="119" t="s">
        <v>30</v>
      </c>
      <c r="C22" s="119"/>
      <c r="D22" s="23" t="s">
        <v>31</v>
      </c>
      <c r="E22" s="14"/>
      <c r="F22" s="97" t="s">
        <v>14</v>
      </c>
      <c r="G22" s="119" t="s">
        <v>30</v>
      </c>
      <c r="H22" s="119"/>
      <c r="I22" s="23" t="s">
        <v>31</v>
      </c>
      <c r="J22" s="14"/>
      <c r="K22" s="97" t="s">
        <v>14</v>
      </c>
      <c r="L22" s="119" t="s">
        <v>30</v>
      </c>
      <c r="M22" s="119"/>
      <c r="N22" s="23" t="s">
        <v>31</v>
      </c>
      <c r="O22" s="13"/>
      <c r="P22" s="13"/>
      <c r="Q22" s="13"/>
      <c r="R22" s="13"/>
      <c r="S22" s="13"/>
      <c r="T22" s="24"/>
      <c r="U22" s="118"/>
      <c r="V22" s="118"/>
      <c r="W22" s="24"/>
    </row>
    <row r="23" spans="1:23" x14ac:dyDescent="0.3">
      <c r="A23" s="98"/>
      <c r="B23" s="25" t="s">
        <v>32</v>
      </c>
      <c r="C23" s="25" t="s">
        <v>33</v>
      </c>
      <c r="D23" s="25"/>
      <c r="E23" s="13"/>
      <c r="F23" s="98"/>
      <c r="G23" s="25" t="s">
        <v>32</v>
      </c>
      <c r="H23" s="25" t="s">
        <v>33</v>
      </c>
      <c r="I23" s="25"/>
      <c r="J23" s="13"/>
      <c r="K23" s="98"/>
      <c r="L23" s="25" t="s">
        <v>32</v>
      </c>
      <c r="M23" s="25" t="s">
        <v>33</v>
      </c>
      <c r="N23" s="25"/>
      <c r="O23" s="13"/>
      <c r="P23" s="26" t="s">
        <v>34</v>
      </c>
      <c r="Q23" s="13"/>
      <c r="R23" s="13"/>
      <c r="S23" s="13"/>
      <c r="T23" s="27"/>
      <c r="U23" s="22"/>
      <c r="V23" s="27"/>
      <c r="W23" s="27"/>
    </row>
    <row r="24" spans="1:23" x14ac:dyDescent="0.3">
      <c r="A24" s="99" t="s">
        <v>56</v>
      </c>
      <c r="B24" s="28" t="str">
        <f>IFERROR((VLOOKUP(A24,Tab_Zeiten[],3,)),"")</f>
        <v/>
      </c>
      <c r="C24" s="28" t="str">
        <f>IFERROR((VLOOKUP(A24,Tab_Zeiten[],4,)),"")</f>
        <v/>
      </c>
      <c r="D24" s="29" t="str">
        <f>IFERROR((VLOOKUP(A24,Tab_Zeiten[],5,)),"")</f>
        <v/>
      </c>
      <c r="E24" s="13"/>
      <c r="F24" s="99" t="s">
        <v>56</v>
      </c>
      <c r="G24" s="28" t="str">
        <f>IFERROR((VLOOKUP(F24,Tab_Zeiten[],3,)),"")</f>
        <v/>
      </c>
      <c r="H24" s="28" t="str">
        <f>IFERROR((VLOOKUP(F24,Tab_Zeiten[],4,)),"")</f>
        <v/>
      </c>
      <c r="I24" s="29" t="str">
        <f>IFERROR((VLOOKUP(F24,Tab_Zeiten[],5,)),"")</f>
        <v/>
      </c>
      <c r="J24" s="13"/>
      <c r="K24" s="100" t="s">
        <v>56</v>
      </c>
      <c r="L24" s="28" t="str">
        <f>IFERROR((VLOOKUP(K24,Tab_Zeiten[],3,)),"")</f>
        <v/>
      </c>
      <c r="M24" s="28" t="str">
        <f>IFERROR((VLOOKUP(K24,Tab_Zeiten[],4,)),"")</f>
        <v/>
      </c>
      <c r="N24" s="29" t="str">
        <f>IFERROR((VLOOKUP(K24,Tab_Zeiten[],5,)),"")</f>
        <v/>
      </c>
      <c r="O24" s="13"/>
      <c r="P24" s="13"/>
      <c r="Q24" s="13"/>
      <c r="R24" s="13"/>
      <c r="S24" s="13"/>
      <c r="T24" s="22"/>
      <c r="U24" s="22"/>
      <c r="V24" s="22"/>
      <c r="W24" s="22"/>
    </row>
    <row r="25" spans="1:23" x14ac:dyDescent="0.3">
      <c r="A25" s="99"/>
      <c r="B25" s="28" t="str">
        <f>IFERROR((VLOOKUP(A25,Tab_Zeiten[],3,)),"")</f>
        <v/>
      </c>
      <c r="C25" s="28" t="str">
        <f>IFERROR((VLOOKUP(A25,Tab_Zeiten[],4,)),"")</f>
        <v/>
      </c>
      <c r="D25" s="29" t="str">
        <f>IFERROR((VLOOKUP(A25,Tab_Zeiten[],5,)),"")</f>
        <v/>
      </c>
      <c r="E25" s="13"/>
      <c r="F25" s="99"/>
      <c r="G25" s="28" t="str">
        <f>IFERROR((VLOOKUP(F25,Tab_Zeiten[],3,)),"")</f>
        <v/>
      </c>
      <c r="H25" s="28" t="str">
        <f>IFERROR((VLOOKUP(F25,Tab_Zeiten[],4,)),"")</f>
        <v/>
      </c>
      <c r="I25" s="29" t="str">
        <f>IFERROR((VLOOKUP(F25,Tab_Zeiten[],5,)),"")</f>
        <v/>
      </c>
      <c r="J25" s="13"/>
      <c r="K25" s="100"/>
      <c r="L25" s="28" t="str">
        <f>IFERROR((VLOOKUP(K25,Tab_Zeiten[],3,)),"")</f>
        <v/>
      </c>
      <c r="M25" s="28" t="str">
        <f>IFERROR((VLOOKUP(K25,Tab_Zeiten[],4,)),"")</f>
        <v/>
      </c>
      <c r="N25" s="29" t="str">
        <f>IFERROR((VLOOKUP(K25,Tab_Zeiten[],5,)),"")</f>
        <v/>
      </c>
      <c r="O25" s="13"/>
      <c r="Q25" s="13"/>
      <c r="R25" s="13"/>
      <c r="S25" s="13"/>
      <c r="T25" s="31"/>
      <c r="U25" s="30"/>
      <c r="V25" s="22"/>
      <c r="W25" s="22"/>
    </row>
    <row r="26" spans="1:23" x14ac:dyDescent="0.3">
      <c r="A26" s="99"/>
      <c r="B26" s="28" t="str">
        <f>IFERROR((VLOOKUP(A26,Tab_Zeiten[],3,)),"")</f>
        <v/>
      </c>
      <c r="C26" s="28" t="str">
        <f>IFERROR((VLOOKUP(A26,Tab_Zeiten[],4,)),"")</f>
        <v/>
      </c>
      <c r="D26" s="29" t="str">
        <f>IFERROR((VLOOKUP(A26,Tab_Zeiten[],5,)),"")</f>
        <v/>
      </c>
      <c r="E26" s="13"/>
      <c r="F26" s="99"/>
      <c r="G26" s="28" t="str">
        <f>IFERROR((VLOOKUP(F26,Tab_Zeiten[],3,)),"")</f>
        <v/>
      </c>
      <c r="H26" s="28" t="str">
        <f>IFERROR((VLOOKUP(F26,Tab_Zeiten[],4,)),"")</f>
        <v/>
      </c>
      <c r="I26" s="29" t="str">
        <f>IFERROR((VLOOKUP(F26,Tab_Zeiten[],5,)),"")</f>
        <v/>
      </c>
      <c r="J26" s="13"/>
      <c r="K26" s="100"/>
      <c r="L26" s="28" t="str">
        <f>IFERROR((VLOOKUP(K26,Tab_Zeiten[],3,)),"")</f>
        <v/>
      </c>
      <c r="M26" s="28" t="str">
        <f>IFERROR((VLOOKUP(K26,Tab_Zeiten[],4,)),"")</f>
        <v/>
      </c>
      <c r="N26" s="29" t="str">
        <f>IFERROR((VLOOKUP(K26,Tab_Zeiten[],5,)),"")</f>
        <v/>
      </c>
      <c r="O26" s="13"/>
      <c r="Q26" s="13"/>
      <c r="R26" s="13"/>
      <c r="S26" s="13"/>
      <c r="T26" s="22"/>
      <c r="U26" s="32"/>
      <c r="V26" s="22"/>
      <c r="W26" s="22"/>
    </row>
    <row r="27" spans="1:23" x14ac:dyDescent="0.3">
      <c r="A27" s="99"/>
      <c r="B27" s="28" t="str">
        <f>IFERROR((VLOOKUP(A27,Tab_Zeiten[],3,)),"")</f>
        <v/>
      </c>
      <c r="C27" s="28" t="str">
        <f>IFERROR((VLOOKUP(A27,Tab_Zeiten[],4,)),"")</f>
        <v/>
      </c>
      <c r="D27" s="29" t="str">
        <f>IFERROR((VLOOKUP(A27,Tab_Zeiten[],5,)),"")</f>
        <v/>
      </c>
      <c r="E27" s="13"/>
      <c r="F27" s="99"/>
      <c r="G27" s="28" t="str">
        <f>IFERROR((VLOOKUP(F27,Tab_Zeiten[],3,)),"")</f>
        <v/>
      </c>
      <c r="H27" s="28" t="str">
        <f>IFERROR((VLOOKUP(F27,Tab_Zeiten[],4,)),"")</f>
        <v/>
      </c>
      <c r="I27" s="29" t="str">
        <f>IFERROR((VLOOKUP(F27,Tab_Zeiten[],5,)),"")</f>
        <v/>
      </c>
      <c r="J27" s="13"/>
      <c r="K27" s="100"/>
      <c r="L27" s="28" t="str">
        <f>IFERROR((VLOOKUP(K27,Tab_Zeiten[],3,)),"")</f>
        <v/>
      </c>
      <c r="M27" s="28" t="str">
        <f>IFERROR((VLOOKUP(K27,Tab_Zeiten[],4,)),"")</f>
        <v/>
      </c>
      <c r="N27" s="29" t="str">
        <f>IFERROR((VLOOKUP(K27,Tab_Zeiten[],5,)),"")</f>
        <v/>
      </c>
      <c r="O27" s="13"/>
      <c r="Q27" s="13"/>
      <c r="R27" s="13"/>
      <c r="S27" s="13"/>
      <c r="T27" s="31"/>
      <c r="U27" s="30"/>
      <c r="V27" s="22"/>
      <c r="W27" s="22"/>
    </row>
    <row r="28" spans="1:23" x14ac:dyDescent="0.3">
      <c r="A28" s="99"/>
      <c r="B28" s="28" t="str">
        <f>IFERROR((VLOOKUP(A28,Tab_Zeiten[],3,)),"")</f>
        <v/>
      </c>
      <c r="C28" s="28" t="str">
        <f>IFERROR((VLOOKUP(A28,Tab_Zeiten[],4,)),"")</f>
        <v/>
      </c>
      <c r="D28" s="29" t="str">
        <f>IFERROR((VLOOKUP(A28,Tab_Zeiten[],5,)),"")</f>
        <v/>
      </c>
      <c r="E28" s="13"/>
      <c r="F28" s="99"/>
      <c r="G28" s="28" t="str">
        <f>IFERROR((VLOOKUP(F28,Tab_Zeiten[],3,)),"")</f>
        <v/>
      </c>
      <c r="H28" s="28" t="str">
        <f>IFERROR((VLOOKUP(F28,Tab_Zeiten[],4,)),"")</f>
        <v/>
      </c>
      <c r="I28" s="29" t="str">
        <f>IFERROR((VLOOKUP(F28,Tab_Zeiten[],5,)),"")</f>
        <v/>
      </c>
      <c r="J28" s="13"/>
      <c r="K28" s="100"/>
      <c r="L28" s="28" t="str">
        <f>IFERROR((VLOOKUP(K28,Tab_Zeiten[],3,)),"")</f>
        <v/>
      </c>
      <c r="M28" s="28" t="str">
        <f>IFERROR((VLOOKUP(K28,Tab_Zeiten[],4,)),"")</f>
        <v/>
      </c>
      <c r="N28" s="29" t="str">
        <f>IFERROR((VLOOKUP(K28,Tab_Zeiten[],5,)),"")</f>
        <v/>
      </c>
      <c r="O28" s="13"/>
      <c r="Q28" s="13"/>
      <c r="R28" s="13"/>
      <c r="S28" s="13"/>
      <c r="T28" s="22"/>
      <c r="U28" s="32"/>
      <c r="V28" s="22"/>
      <c r="W28" s="22"/>
    </row>
    <row r="29" spans="1:23" x14ac:dyDescent="0.3">
      <c r="A29" s="99"/>
      <c r="B29" s="28" t="str">
        <f>IFERROR((VLOOKUP(A29,Tab_Zeiten[],3,)),"")</f>
        <v/>
      </c>
      <c r="C29" s="28" t="str">
        <f>IFERROR((VLOOKUP(A29,Tab_Zeiten[],4,)),"")</f>
        <v/>
      </c>
      <c r="D29" s="29" t="str">
        <f>IFERROR((VLOOKUP(A29,Tab_Zeiten[],5,)),"")</f>
        <v/>
      </c>
      <c r="E29" s="13"/>
      <c r="F29" s="99"/>
      <c r="G29" s="28" t="str">
        <f>IFERROR((VLOOKUP(F29,Tab_Zeiten[],3,)),"")</f>
        <v/>
      </c>
      <c r="H29" s="28" t="str">
        <f>IFERROR((VLOOKUP(F29,Tab_Zeiten[],4,)),"")</f>
        <v/>
      </c>
      <c r="I29" s="29" t="str">
        <f>IFERROR((VLOOKUP(F29,Tab_Zeiten[],5,)),"")</f>
        <v/>
      </c>
      <c r="J29" s="13"/>
      <c r="K29" s="100"/>
      <c r="L29" s="28" t="str">
        <f>IFERROR((VLOOKUP(K29,Tab_Zeiten[],3,)),"")</f>
        <v/>
      </c>
      <c r="M29" s="28" t="str">
        <f>IFERROR((VLOOKUP(K29,Tab_Zeiten[],4,)),"")</f>
        <v/>
      </c>
      <c r="N29" s="29" t="str">
        <f>IFERROR((VLOOKUP(K29,Tab_Zeiten[],5,)),"")</f>
        <v/>
      </c>
      <c r="O29" s="13"/>
      <c r="Q29" s="13"/>
      <c r="R29" s="13"/>
      <c r="S29" s="13"/>
      <c r="T29" s="31"/>
      <c r="U29" s="30"/>
      <c r="V29" s="22"/>
      <c r="W29" s="22"/>
    </row>
    <row r="30" spans="1:23" x14ac:dyDescent="0.3">
      <c r="A30" s="99"/>
      <c r="B30" s="28" t="str">
        <f>IFERROR((VLOOKUP(A30,Tab_Zeiten[],3,)),"")</f>
        <v/>
      </c>
      <c r="C30" s="28" t="str">
        <f>IFERROR((VLOOKUP(A30,Tab_Zeiten[],4,)),"")</f>
        <v/>
      </c>
      <c r="D30" s="29" t="str">
        <f>IFERROR((VLOOKUP(A30,Tab_Zeiten[],5,)),"")</f>
        <v/>
      </c>
      <c r="E30" s="13"/>
      <c r="F30" s="99"/>
      <c r="G30" s="28" t="str">
        <f>IFERROR((VLOOKUP(F30,Tab_Zeiten[],3,)),"")</f>
        <v/>
      </c>
      <c r="H30" s="28" t="str">
        <f>IFERROR((VLOOKUP(F30,Tab_Zeiten[],4,)),"")</f>
        <v/>
      </c>
      <c r="I30" s="29" t="str">
        <f>IFERROR((VLOOKUP(F30,Tab_Zeiten[],5,)),"")</f>
        <v/>
      </c>
      <c r="J30" s="13"/>
      <c r="K30" s="100"/>
      <c r="L30" s="28" t="str">
        <f>IFERROR((VLOOKUP(K30,Tab_Zeiten[],3,)),"")</f>
        <v/>
      </c>
      <c r="M30" s="28" t="str">
        <f>IFERROR((VLOOKUP(K30,Tab_Zeiten[],4,)),"")</f>
        <v/>
      </c>
      <c r="N30" s="29" t="str">
        <f>IFERROR((VLOOKUP(K30,Tab_Zeiten[],5,)),"")</f>
        <v/>
      </c>
      <c r="O30" s="13"/>
      <c r="P30" s="13"/>
      <c r="Q30" s="13"/>
      <c r="R30" s="13"/>
      <c r="S30" s="13"/>
      <c r="T30" s="22"/>
      <c r="U30" s="22"/>
      <c r="V30" s="22"/>
      <c r="W30" s="22"/>
    </row>
    <row r="31" spans="1:23" x14ac:dyDescent="0.3">
      <c r="A31" s="99"/>
      <c r="B31" s="28" t="str">
        <f>IFERROR((VLOOKUP(A31,Tab_Zeiten[],3,)),"")</f>
        <v/>
      </c>
      <c r="C31" s="28" t="str">
        <f>IFERROR((VLOOKUP(A31,Tab_Zeiten[],4,)),"")</f>
        <v/>
      </c>
      <c r="D31" s="29" t="str">
        <f>IFERROR((VLOOKUP(A31,Tab_Zeiten[],5,)),"")</f>
        <v/>
      </c>
      <c r="E31" s="13"/>
      <c r="F31" s="99"/>
      <c r="G31" s="28" t="str">
        <f>IFERROR((VLOOKUP(F31,Tab_Zeiten[],3,)),"")</f>
        <v/>
      </c>
      <c r="H31" s="28" t="str">
        <f>IFERROR((VLOOKUP(F31,Tab_Zeiten[],4,)),"")</f>
        <v/>
      </c>
      <c r="I31" s="29" t="str">
        <f>IFERROR((VLOOKUP(F31,Tab_Zeiten[],5,)),"")</f>
        <v/>
      </c>
      <c r="J31" s="13"/>
      <c r="K31" s="100"/>
      <c r="L31" s="28" t="str">
        <f>IFERROR((VLOOKUP(K31,Tab_Zeiten[],3,)),"")</f>
        <v/>
      </c>
      <c r="M31" s="28" t="str">
        <f>IFERROR((VLOOKUP(K31,Tab_Zeiten[],4,)),"")</f>
        <v/>
      </c>
      <c r="N31" s="29" t="str">
        <f>IFERROR((VLOOKUP(K31,Tab_Zeiten[],5,)),"")</f>
        <v/>
      </c>
      <c r="O31" s="13"/>
      <c r="P31" s="13"/>
      <c r="Q31" s="13"/>
      <c r="R31" s="13"/>
      <c r="S31" s="13"/>
      <c r="T31" s="22"/>
      <c r="U31" s="22"/>
      <c r="V31" s="22"/>
      <c r="W31" s="22"/>
    </row>
    <row r="32" spans="1:23" x14ac:dyDescent="0.3">
      <c r="A32" s="99"/>
      <c r="B32" s="28" t="str">
        <f>IFERROR((VLOOKUP(A32,Tab_Zeiten[],3,)),"")</f>
        <v/>
      </c>
      <c r="C32" s="28" t="str">
        <f>IFERROR((VLOOKUP(A32,Tab_Zeiten[],4,)),"")</f>
        <v/>
      </c>
      <c r="D32" s="29" t="str">
        <f>IFERROR((VLOOKUP(A32,Tab_Zeiten[],5,)),"")</f>
        <v/>
      </c>
      <c r="E32" s="13"/>
      <c r="F32" s="99"/>
      <c r="G32" s="28" t="str">
        <f>IFERROR((VLOOKUP(F32,Tab_Zeiten[],3,)),"")</f>
        <v/>
      </c>
      <c r="H32" s="28" t="str">
        <f>IFERROR((VLOOKUP(F32,Tab_Zeiten[],4,)),"")</f>
        <v/>
      </c>
      <c r="I32" s="29" t="str">
        <f>IFERROR((VLOOKUP(F32,Tab_Zeiten[],5,)),"")</f>
        <v/>
      </c>
      <c r="J32" s="13"/>
      <c r="K32" s="100"/>
      <c r="L32" s="28" t="str">
        <f>IFERROR((VLOOKUP(K32,Tab_Zeiten[],3,)),"")</f>
        <v/>
      </c>
      <c r="M32" s="28" t="str">
        <f>IFERROR((VLOOKUP(K32,Tab_Zeiten[],4,)),"")</f>
        <v/>
      </c>
      <c r="N32" s="29" t="str">
        <f>IFERROR((VLOOKUP(K32,Tab_Zeiten[],5,)),"")</f>
        <v/>
      </c>
      <c r="O32" s="13"/>
      <c r="P32" s="13"/>
      <c r="Q32" s="13"/>
      <c r="R32" s="13"/>
      <c r="S32" s="13"/>
      <c r="T32" s="22"/>
      <c r="U32" s="22"/>
      <c r="V32" s="22"/>
      <c r="W32" s="22"/>
    </row>
    <row r="33" spans="1:23" x14ac:dyDescent="0.3">
      <c r="A33" s="99"/>
      <c r="B33" s="28" t="str">
        <f>IFERROR((VLOOKUP(A33,Tab_Zeiten[],3,)),"")</f>
        <v/>
      </c>
      <c r="C33" s="28" t="str">
        <f>IFERROR((VLOOKUP(A33,Tab_Zeiten[],4,)),"")</f>
        <v/>
      </c>
      <c r="D33" s="29" t="str">
        <f>IFERROR((VLOOKUP(A33,Tab_Zeiten[],5,)),"")</f>
        <v/>
      </c>
      <c r="E33" s="13"/>
      <c r="F33" s="99"/>
      <c r="G33" s="28" t="str">
        <f>IFERROR((VLOOKUP(F33,Tab_Zeiten[],3,)),"")</f>
        <v/>
      </c>
      <c r="H33" s="28" t="str">
        <f>IFERROR((VLOOKUP(F33,Tab_Zeiten[],4,)),"")</f>
        <v/>
      </c>
      <c r="I33" s="29" t="str">
        <f>IFERROR((VLOOKUP(F33,Tab_Zeiten[],5,)),"")</f>
        <v/>
      </c>
      <c r="J33" s="13"/>
      <c r="K33" s="99"/>
      <c r="L33" s="28" t="str">
        <f>IFERROR((VLOOKUP(K33,Tab_Zeiten[],3,)),"")</f>
        <v/>
      </c>
      <c r="M33" s="28" t="str">
        <f>IFERROR((VLOOKUP(K33,Tab_Zeiten[],4,)),"")</f>
        <v/>
      </c>
      <c r="N33" s="29" t="str">
        <f>IFERROR((VLOOKUP(K33,Tab_Zeiten[],5,)),"")</f>
        <v/>
      </c>
      <c r="O33" s="13"/>
      <c r="P33" s="13"/>
      <c r="Q33" s="13"/>
      <c r="R33" s="13"/>
      <c r="S33" s="13"/>
      <c r="T33" s="22"/>
      <c r="U33" s="22"/>
      <c r="V33" s="22"/>
      <c r="W33" s="22"/>
    </row>
    <row r="34" spans="1:23" x14ac:dyDescent="0.3">
      <c r="A34" s="99"/>
      <c r="B34" s="28" t="str">
        <f>IFERROR((VLOOKUP(A34,Tab_Zeiten[],3,)),"")</f>
        <v/>
      </c>
      <c r="C34" s="28" t="str">
        <f>IFERROR((VLOOKUP(A34,Tab_Zeiten[],4,)),"")</f>
        <v/>
      </c>
      <c r="D34" s="29" t="str">
        <f>IFERROR((VLOOKUP(A34,Tab_Zeiten[],5,)),"")</f>
        <v/>
      </c>
      <c r="E34" s="13"/>
      <c r="F34" s="99"/>
      <c r="G34" s="28" t="str">
        <f>IFERROR((VLOOKUP(F34,Tab_Zeiten[],3,)),"")</f>
        <v/>
      </c>
      <c r="H34" s="28" t="str">
        <f>IFERROR((VLOOKUP(F34,Tab_Zeiten[],4,)),"")</f>
        <v/>
      </c>
      <c r="I34" s="29" t="str">
        <f>IFERROR((VLOOKUP(F34,Tab_Zeiten[],5,)),"")</f>
        <v/>
      </c>
      <c r="J34" s="13"/>
      <c r="K34" s="99"/>
      <c r="L34" s="28" t="str">
        <f>IFERROR((VLOOKUP(K34,Tab_Zeiten[],3,)),"")</f>
        <v/>
      </c>
      <c r="M34" s="28" t="str">
        <f>IFERROR((VLOOKUP(K34,Tab_Zeiten[],4,)),"")</f>
        <v/>
      </c>
      <c r="N34" s="29" t="str">
        <f>IFERROR((VLOOKUP(K34,Tab_Zeiten[],5,)),"")</f>
        <v/>
      </c>
      <c r="O34" s="13"/>
      <c r="P34" s="13"/>
      <c r="Q34" s="13"/>
      <c r="R34" s="13"/>
      <c r="S34" s="13"/>
      <c r="T34" s="22"/>
      <c r="U34" s="22"/>
      <c r="V34" s="22"/>
      <c r="W34" s="22"/>
    </row>
    <row r="35" spans="1:23" x14ac:dyDescent="0.3">
      <c r="A35" s="99"/>
      <c r="B35" s="28" t="str">
        <f>IFERROR((VLOOKUP(A35,Tab_Zeiten[],3,)),"")</f>
        <v/>
      </c>
      <c r="C35" s="28" t="str">
        <f>IFERROR((VLOOKUP(A35,Tab_Zeiten[],4,)),"")</f>
        <v/>
      </c>
      <c r="D35" s="29" t="str">
        <f>IFERROR((VLOOKUP(A35,Tab_Zeiten[],5,)),"")</f>
        <v/>
      </c>
      <c r="E35" s="13"/>
      <c r="F35" s="99"/>
      <c r="G35" s="28" t="str">
        <f>IFERROR((VLOOKUP(F35,Tab_Zeiten[],3,)),"")</f>
        <v/>
      </c>
      <c r="H35" s="28" t="str">
        <f>IFERROR((VLOOKUP(F35,Tab_Zeiten[],4,)),"")</f>
        <v/>
      </c>
      <c r="I35" s="29" t="str">
        <f>IFERROR((VLOOKUP(F35,Tab_Zeiten[],5,)),"")</f>
        <v/>
      </c>
      <c r="J35" s="13"/>
      <c r="K35" s="99"/>
      <c r="L35" s="28" t="str">
        <f>IFERROR((VLOOKUP(K35,Tab_Zeiten[],3,)),"")</f>
        <v/>
      </c>
      <c r="M35" s="28" t="str">
        <f>IFERROR((VLOOKUP(K35,Tab_Zeiten[],4,)),"")</f>
        <v/>
      </c>
      <c r="N35" s="29" t="str">
        <f>IFERROR((VLOOKUP(K35,Tab_Zeiten[],5,)),"")</f>
        <v/>
      </c>
      <c r="O35" s="13"/>
      <c r="P35" s="13"/>
      <c r="Q35" s="13"/>
      <c r="R35" s="13"/>
      <c r="S35" s="13"/>
      <c r="T35" s="22"/>
      <c r="U35" s="22"/>
      <c r="V35" s="22"/>
      <c r="W35" s="22"/>
    </row>
    <row r="36" spans="1:23" x14ac:dyDescent="0.3">
      <c r="A36" s="99"/>
      <c r="B36" s="28" t="str">
        <f>IFERROR((VLOOKUP(A36,Tab_Zeiten[],3,)),"")</f>
        <v/>
      </c>
      <c r="C36" s="28" t="str">
        <f>IFERROR((VLOOKUP(A36,Tab_Zeiten[],4,)),"")</f>
        <v/>
      </c>
      <c r="D36" s="29" t="str">
        <f>IFERROR((VLOOKUP(A36,Tab_Zeiten[],5,)),"")</f>
        <v/>
      </c>
      <c r="E36" s="13"/>
      <c r="F36" s="99"/>
      <c r="G36" s="28" t="str">
        <f>IFERROR((VLOOKUP(F36,Tab_Zeiten[],3,)),"")</f>
        <v/>
      </c>
      <c r="H36" s="28" t="str">
        <f>IFERROR((VLOOKUP(F36,Tab_Zeiten[],4,)),"")</f>
        <v/>
      </c>
      <c r="I36" s="29" t="str">
        <f>IFERROR((VLOOKUP(F36,Tab_Zeiten[],5,)),"")</f>
        <v/>
      </c>
      <c r="J36" s="13"/>
      <c r="K36" s="99"/>
      <c r="L36" s="28" t="str">
        <f>IFERROR((VLOOKUP(K36,Tab_Zeiten[],3,)),"")</f>
        <v/>
      </c>
      <c r="M36" s="28" t="str">
        <f>IFERROR((VLOOKUP(K36,Tab_Zeiten[],4,)),"")</f>
        <v/>
      </c>
      <c r="N36" s="29" t="str">
        <f>IFERROR((VLOOKUP(K36,Tab_Zeiten[],5,)),"")</f>
        <v/>
      </c>
      <c r="O36" s="13"/>
      <c r="P36" s="13"/>
      <c r="Q36" s="13"/>
      <c r="R36" s="13"/>
      <c r="S36" s="13"/>
      <c r="T36" s="22"/>
      <c r="U36" s="22"/>
      <c r="V36" s="22"/>
      <c r="W36" s="22"/>
    </row>
    <row r="37" spans="1:23" ht="16.2" thickBot="1" x14ac:dyDescent="0.35">
      <c r="A37" s="99"/>
      <c r="B37" s="28" t="str">
        <f>IFERROR((VLOOKUP(A37,Tab_Zeiten[],3,)),"")</f>
        <v/>
      </c>
      <c r="C37" s="28" t="str">
        <f>IFERROR((VLOOKUP(A37,Tab_Zeiten[],4,)),"")</f>
        <v/>
      </c>
      <c r="D37" s="29" t="str">
        <f>IFERROR((VLOOKUP(A37,Tab_Zeiten[],5,)),"")</f>
        <v/>
      </c>
      <c r="E37" s="13"/>
      <c r="F37" s="99"/>
      <c r="G37" s="28" t="str">
        <f>IFERROR((VLOOKUP(F37,Tab_Zeiten[],3,)),"")</f>
        <v/>
      </c>
      <c r="H37" s="28" t="str">
        <f>IFERROR((VLOOKUP(F37,Tab_Zeiten[],4,)),"")</f>
        <v/>
      </c>
      <c r="I37" s="29" t="str">
        <f>IFERROR((VLOOKUP(F37,Tab_Zeiten[],5,)),"")</f>
        <v/>
      </c>
      <c r="J37" s="13"/>
      <c r="K37" s="99"/>
      <c r="L37" s="28" t="str">
        <f>IFERROR((VLOOKUP(K37,Tab_Zeiten[],3,)),"")</f>
        <v/>
      </c>
      <c r="M37" s="28" t="str">
        <f>IFERROR((VLOOKUP(K37,Tab_Zeiten[],4,)),"")</f>
        <v/>
      </c>
      <c r="N37" s="29" t="str">
        <f>IFERROR((VLOOKUP(K37,Tab_Zeiten[],5,)),"")</f>
        <v/>
      </c>
      <c r="O37" s="33"/>
      <c r="P37" s="13"/>
      <c r="Q37" s="13"/>
      <c r="R37" s="13"/>
      <c r="S37" s="13"/>
      <c r="T37" s="22"/>
      <c r="U37" s="22"/>
      <c r="V37" s="22"/>
      <c r="W37" s="22"/>
    </row>
    <row r="38" spans="1:23" ht="27" customHeight="1" thickBot="1" x14ac:dyDescent="0.35">
      <c r="A38" s="95" t="s">
        <v>35</v>
      </c>
      <c r="B38" s="34"/>
      <c r="C38" s="35"/>
      <c r="D38" s="36">
        <f>SUM(D24:D37)</f>
        <v>0</v>
      </c>
      <c r="E38" s="37"/>
      <c r="F38" s="96"/>
      <c r="G38" s="38"/>
      <c r="H38" s="39" t="s">
        <v>36</v>
      </c>
      <c r="I38" s="36">
        <f>SUM(I24:I37)</f>
        <v>0</v>
      </c>
      <c r="J38" s="37"/>
      <c r="K38" s="96"/>
      <c r="L38" s="38"/>
      <c r="M38" s="39" t="s">
        <v>36</v>
      </c>
      <c r="N38" s="36">
        <f>SUM(N24:N37)</f>
        <v>0</v>
      </c>
      <c r="O38" s="40" t="s">
        <v>37</v>
      </c>
      <c r="P38" s="120">
        <f>+D38+I38+N38</f>
        <v>0</v>
      </c>
      <c r="Q38" s="121"/>
      <c r="R38" s="13"/>
      <c r="S38" s="13"/>
      <c r="V38" s="41"/>
    </row>
    <row r="39" spans="1:23" ht="15" thickTop="1" x14ac:dyDescent="0.3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</row>
    <row r="40" spans="1:23" ht="15.6" x14ac:dyDescent="0.3">
      <c r="A40" s="15" t="s">
        <v>38</v>
      </c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</row>
    <row r="41" spans="1:23" x14ac:dyDescent="0.3">
      <c r="A41" s="13" t="s">
        <v>39</v>
      </c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</row>
    <row r="42" spans="1:23" x14ac:dyDescent="0.3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</row>
    <row r="43" spans="1:23" ht="69" customHeight="1" x14ac:dyDescent="0.3">
      <c r="A43" s="116" t="s">
        <v>60</v>
      </c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3"/>
    </row>
    <row r="44" spans="1:23" x14ac:dyDescent="0.3">
      <c r="A44" s="42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</row>
    <row r="45" spans="1:23" x14ac:dyDescent="0.3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</row>
    <row r="46" spans="1:23" ht="17.399999999999999" x14ac:dyDescent="0.3">
      <c r="A46" s="14" t="s">
        <v>40</v>
      </c>
      <c r="B46" s="117">
        <f ca="1">TODAY()</f>
        <v>46079</v>
      </c>
      <c r="C46" s="117"/>
      <c r="D46" s="117"/>
      <c r="E46" s="14"/>
      <c r="F46" s="14"/>
      <c r="G46" s="14" t="s">
        <v>41</v>
      </c>
      <c r="H46" s="14"/>
      <c r="I46" s="43"/>
      <c r="J46" s="44"/>
      <c r="K46" s="44"/>
      <c r="L46" s="44"/>
      <c r="M46" s="44"/>
      <c r="N46" s="44"/>
      <c r="O46" s="13"/>
      <c r="P46" s="13"/>
      <c r="Q46" s="13"/>
      <c r="R46" s="13"/>
      <c r="S46" s="13"/>
    </row>
    <row r="47" spans="1:23" x14ac:dyDescent="0.3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</row>
    <row r="48" spans="1:23" x14ac:dyDescent="0.3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</row>
    <row r="49" spans="1:19" x14ac:dyDescent="0.3">
      <c r="A49" s="45" t="s">
        <v>42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</row>
    <row r="50" spans="1:19" ht="9" customHeight="1" x14ac:dyDescent="0.3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</row>
    <row r="51" spans="1:19" ht="17.100000000000001" customHeight="1" x14ac:dyDescent="0.3">
      <c r="A51" s="46"/>
      <c r="B51" s="47"/>
      <c r="C51" s="47"/>
      <c r="D51" s="47"/>
      <c r="E51" s="47"/>
      <c r="F51" s="47"/>
      <c r="G51" s="48"/>
      <c r="H51" s="13"/>
      <c r="I51" s="49"/>
      <c r="J51" s="47"/>
      <c r="K51" s="47"/>
      <c r="L51" s="47"/>
      <c r="M51" s="47"/>
      <c r="N51" s="47"/>
      <c r="O51" s="47"/>
      <c r="P51" s="47"/>
      <c r="Q51" s="48"/>
      <c r="R51" s="13"/>
      <c r="S51" s="13"/>
    </row>
    <row r="52" spans="1:19" ht="17.100000000000001" customHeight="1" x14ac:dyDescent="0.3">
      <c r="A52" s="50" t="s">
        <v>43</v>
      </c>
      <c r="B52" s="13"/>
      <c r="C52" s="13"/>
      <c r="D52" s="13"/>
      <c r="E52" s="44"/>
      <c r="F52" s="44"/>
      <c r="G52" s="51"/>
      <c r="H52" s="13"/>
      <c r="I52" s="52"/>
      <c r="J52" s="13"/>
      <c r="K52" s="53" t="s">
        <v>44</v>
      </c>
      <c r="L52" s="13"/>
      <c r="M52" s="13"/>
      <c r="N52" s="54" t="s">
        <v>37</v>
      </c>
      <c r="O52" s="13"/>
      <c r="P52" s="13"/>
      <c r="Q52" s="51"/>
      <c r="R52" s="13"/>
      <c r="S52" s="13"/>
    </row>
    <row r="53" spans="1:19" ht="17.100000000000001" customHeight="1" x14ac:dyDescent="0.3">
      <c r="A53" s="55" t="s">
        <v>45</v>
      </c>
      <c r="B53" s="13" t="s">
        <v>46</v>
      </c>
      <c r="C53" s="13"/>
      <c r="D53" s="13"/>
      <c r="E53" s="13" t="s">
        <v>47</v>
      </c>
      <c r="F53" s="13"/>
      <c r="G53" s="51"/>
      <c r="H53" s="13"/>
      <c r="I53" s="52" t="s">
        <v>48</v>
      </c>
      <c r="J53" s="13"/>
      <c r="K53" s="13"/>
      <c r="L53" s="56" t="s">
        <v>49</v>
      </c>
      <c r="M53" s="13"/>
      <c r="N53" s="13"/>
      <c r="O53" s="56" t="s">
        <v>50</v>
      </c>
      <c r="P53" s="13"/>
      <c r="Q53" s="51"/>
      <c r="R53" s="13"/>
      <c r="S53" s="13"/>
    </row>
    <row r="54" spans="1:19" ht="17.100000000000001" customHeight="1" x14ac:dyDescent="0.3">
      <c r="A54" s="55"/>
      <c r="B54" s="13"/>
      <c r="C54" s="13"/>
      <c r="D54" s="13"/>
      <c r="E54" s="13"/>
      <c r="F54" s="13"/>
      <c r="G54" s="51"/>
      <c r="H54" s="13"/>
      <c r="I54" s="55"/>
      <c r="J54" s="13"/>
      <c r="K54" s="13"/>
      <c r="L54" s="13"/>
      <c r="M54" s="13"/>
      <c r="N54" s="13"/>
      <c r="O54" s="13"/>
      <c r="P54" s="13"/>
      <c r="Q54" s="51"/>
      <c r="R54" s="13"/>
      <c r="S54" s="13"/>
    </row>
    <row r="55" spans="1:19" ht="17.100000000000001" customHeight="1" x14ac:dyDescent="0.3">
      <c r="A55" s="50" t="s">
        <v>43</v>
      </c>
      <c r="B55" s="13"/>
      <c r="C55" s="13"/>
      <c r="D55" s="13"/>
      <c r="E55" s="44"/>
      <c r="F55" s="44"/>
      <c r="G55" s="51"/>
      <c r="H55" s="13"/>
      <c r="I55" s="57"/>
      <c r="J55" s="13"/>
      <c r="K55" s="13"/>
      <c r="L55" s="13"/>
      <c r="M55" s="13"/>
      <c r="N55" s="13"/>
      <c r="O55" s="13"/>
      <c r="P55" s="13"/>
      <c r="Q55" s="51"/>
      <c r="R55" s="13"/>
      <c r="S55" s="13"/>
    </row>
    <row r="56" spans="1:19" ht="17.100000000000001" customHeight="1" x14ac:dyDescent="0.3">
      <c r="A56" s="55" t="s">
        <v>51</v>
      </c>
      <c r="B56" s="13" t="s">
        <v>46</v>
      </c>
      <c r="C56" s="13"/>
      <c r="D56" s="13"/>
      <c r="E56" s="13" t="s">
        <v>47</v>
      </c>
      <c r="F56" s="13"/>
      <c r="G56" s="51"/>
      <c r="H56" s="13"/>
      <c r="I56" s="58" t="s">
        <v>52</v>
      </c>
      <c r="J56" s="44"/>
      <c r="K56" s="59"/>
      <c r="L56" s="44"/>
      <c r="M56" s="44"/>
      <c r="N56" s="44"/>
      <c r="O56" s="44"/>
      <c r="P56" s="44"/>
      <c r="Q56" s="60"/>
      <c r="R56" s="13"/>
      <c r="S56" s="13"/>
    </row>
    <row r="57" spans="1:19" ht="17.100000000000001" customHeight="1" x14ac:dyDescent="0.3">
      <c r="A57" s="55"/>
      <c r="B57" s="13"/>
      <c r="C57" s="13"/>
      <c r="D57" s="13"/>
      <c r="E57" s="13"/>
      <c r="F57" s="13"/>
      <c r="G57" s="51"/>
      <c r="H57" s="13"/>
      <c r="I57" s="55"/>
      <c r="J57" s="13"/>
      <c r="K57" s="13"/>
      <c r="L57" s="13"/>
      <c r="M57" s="13"/>
      <c r="N57" s="13"/>
      <c r="O57" s="13"/>
      <c r="P57" s="13"/>
      <c r="Q57" s="51"/>
      <c r="R57" s="13"/>
      <c r="S57" s="13"/>
    </row>
    <row r="58" spans="1:19" ht="17.100000000000001" customHeight="1" thickBot="1" x14ac:dyDescent="0.35">
      <c r="A58" s="50" t="s">
        <v>53</v>
      </c>
      <c r="B58" s="13"/>
      <c r="C58" s="13"/>
      <c r="D58" s="13"/>
      <c r="E58" s="44"/>
      <c r="F58" s="44"/>
      <c r="G58" s="51"/>
      <c r="H58" s="13"/>
      <c r="I58" s="61" t="s">
        <v>54</v>
      </c>
      <c r="J58" s="62"/>
      <c r="K58" s="62"/>
      <c r="L58" s="62"/>
      <c r="M58" s="62"/>
      <c r="N58" s="62"/>
      <c r="O58" s="62"/>
      <c r="P58" s="62"/>
      <c r="Q58" s="63"/>
      <c r="R58" s="13"/>
      <c r="S58" s="13"/>
    </row>
    <row r="59" spans="1:19" ht="17.100000000000001" customHeight="1" thickTop="1" x14ac:dyDescent="0.3">
      <c r="A59" s="64" t="s">
        <v>51</v>
      </c>
      <c r="B59" s="44" t="s">
        <v>46</v>
      </c>
      <c r="C59" s="44"/>
      <c r="D59" s="44"/>
      <c r="E59" s="44" t="s">
        <v>47</v>
      </c>
      <c r="F59" s="44"/>
      <c r="G59" s="60"/>
      <c r="H59" s="13"/>
      <c r="I59" s="65"/>
      <c r="J59" s="59"/>
      <c r="K59" s="44"/>
      <c r="L59" s="44"/>
      <c r="M59" s="44"/>
      <c r="N59" s="44"/>
      <c r="O59" s="44"/>
      <c r="P59" s="44"/>
      <c r="Q59" s="60"/>
      <c r="R59" s="13"/>
      <c r="S59" s="13"/>
    </row>
    <row r="60" spans="1:19" x14ac:dyDescent="0.3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</row>
  </sheetData>
  <mergeCells count="21">
    <mergeCell ref="A43:R43"/>
    <mergeCell ref="B46:D46"/>
    <mergeCell ref="U22:V22"/>
    <mergeCell ref="B22:C22"/>
    <mergeCell ref="G22:H22"/>
    <mergeCell ref="L22:M22"/>
    <mergeCell ref="P38:Q38"/>
    <mergeCell ref="A21:D21"/>
    <mergeCell ref="F21:I21"/>
    <mergeCell ref="K21:N21"/>
    <mergeCell ref="A2:R2"/>
    <mergeCell ref="A3:S3"/>
    <mergeCell ref="C7:H7"/>
    <mergeCell ref="L7:S7"/>
    <mergeCell ref="C9:H9"/>
    <mergeCell ref="L9:S9"/>
    <mergeCell ref="L11:S11"/>
    <mergeCell ref="C13:H13"/>
    <mergeCell ref="C15:H15"/>
    <mergeCell ref="C18:F18"/>
    <mergeCell ref="J18:Q18"/>
  </mergeCells>
  <pageMargins left="0.70866141732283472" right="0.70866141732283472" top="0.78740157480314965" bottom="0.78740157480314965" header="0.31496062992125984" footer="0.31496062992125984"/>
  <pageSetup paperSize="9" scale="75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2057" r:id="rId4" name="CheckBox3">
          <controlPr defaultSize="0" autoLine="0" r:id="rId5">
            <anchor moveWithCells="1">
              <from>
                <xdr:col>15</xdr:col>
                <xdr:colOff>15240</xdr:colOff>
                <xdr:row>26</xdr:row>
                <xdr:rowOff>91440</xdr:rowOff>
              </from>
              <to>
                <xdr:col>17</xdr:col>
                <xdr:colOff>251460</xdr:colOff>
                <xdr:row>27</xdr:row>
                <xdr:rowOff>175260</xdr:rowOff>
              </to>
            </anchor>
          </controlPr>
        </control>
      </mc:Choice>
      <mc:Fallback>
        <control shapeId="2057" r:id="rId4" name="CheckBox3"/>
      </mc:Fallback>
    </mc:AlternateContent>
    <mc:AlternateContent xmlns:mc="http://schemas.openxmlformats.org/markup-compatibility/2006">
      <mc:Choice Requires="x14">
        <control shapeId="2056" r:id="rId6" name="CheckBox2">
          <controlPr defaultSize="0" autoLine="0" r:id="rId7">
            <anchor moveWithCells="1">
              <from>
                <xdr:col>15</xdr:col>
                <xdr:colOff>7620</xdr:colOff>
                <xdr:row>25</xdr:row>
                <xdr:rowOff>22860</xdr:rowOff>
              </from>
              <to>
                <xdr:col>19</xdr:col>
                <xdr:colOff>99060</xdr:colOff>
                <xdr:row>26</xdr:row>
                <xdr:rowOff>114300</xdr:rowOff>
              </to>
            </anchor>
          </controlPr>
        </control>
      </mc:Choice>
      <mc:Fallback>
        <control shapeId="2056" r:id="rId6" name="CheckBox2"/>
      </mc:Fallback>
    </mc:AlternateContent>
    <mc:AlternateContent xmlns:mc="http://schemas.openxmlformats.org/markup-compatibility/2006">
      <mc:Choice Requires="x14">
        <control shapeId="2052" r:id="rId8" name="CheckBox1">
          <controlPr defaultSize="0" autoLine="0" r:id="rId9">
            <anchor moveWithCells="1">
              <from>
                <xdr:col>15</xdr:col>
                <xdr:colOff>7620</xdr:colOff>
                <xdr:row>23</xdr:row>
                <xdr:rowOff>99060</xdr:rowOff>
              </from>
              <to>
                <xdr:col>17</xdr:col>
                <xdr:colOff>251460</xdr:colOff>
                <xdr:row>25</xdr:row>
                <xdr:rowOff>0</xdr:rowOff>
              </to>
            </anchor>
          </controlPr>
        </control>
      </mc:Choice>
      <mc:Fallback>
        <control shapeId="2052" r:id="rId8" name="Check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Zeiten</vt:lpstr>
      <vt:lpstr>Abrechnung</vt:lpstr>
      <vt:lpstr>Abrechnung!Druckbereich</vt:lpstr>
    </vt:vector>
  </TitlesOfParts>
  <Company>Land Hessen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Fuchs, Moritz (HCC)</dc:creator>
  <cp:lastModifiedBy>Karsten Brosseit</cp:lastModifiedBy>
  <cp:lastPrinted>2024-04-26T10:59:48Z</cp:lastPrinted>
  <dcterms:created xsi:type="dcterms:W3CDTF">2023-03-30T11:37:01Z</dcterms:created>
  <dcterms:modified xsi:type="dcterms:W3CDTF">2026-02-26T18:38:17Z</dcterms:modified>
</cp:coreProperties>
</file>